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0.xml" ContentType="application/vnd.ms-excel.person+xml"/>
  <Override PartName="/xl/persons/person1.xml" ContentType="application/vnd.ms-excel.person+xml"/>
  <Override PartName="/xl/persons/person0.xml" ContentType="application/vnd.ms-excel.person+xml"/>
  <Override PartName="/xl/persons/person6.xml" ContentType="application/vnd.ms-excel.person+xml"/>
  <Override PartName="/xl/persons/person9.xml" ContentType="application/vnd.ms-excel.person+xml"/>
  <Override PartName="/xl/persons/person7.xml" ContentType="application/vnd.ms-excel.person+xml"/>
  <Override PartName="/xl/persons/person.xml" ContentType="application/vnd.ms-excel.person+xml"/>
  <Override PartName="/xl/persons/person4.xml" ContentType="application/vnd.ms-excel.person+xml"/>
  <Override PartName="/xl/persons/person11.xml" ContentType="application/vnd.ms-excel.person+xml"/>
  <Override PartName="/xl/persons/person8.xml" ContentType="application/vnd.ms-excel.person+xml"/>
  <Override PartName="/xl/persons/person12.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Mosaic\Desktop\"/>
    </mc:Choice>
  </mc:AlternateContent>
  <xr:revisionPtr revIDLastSave="0" documentId="13_ncr:1_{0E347ADF-6CC7-4D4E-8F74-EF59FD7655EC}" xr6:coauthVersionLast="47" xr6:coauthVersionMax="47" xr10:uidLastSave="{00000000-0000-0000-0000-000000000000}"/>
  <workbookProtection workbookAlgorithmName="SHA-512" workbookHashValue="dVvvuAuI5dE5zyrTrWCYVZpm2QfKDWcNsAsgLoczfjz7nMY71yPE2KawRTF7yvHSZbkHa8DqWF3wRfDtFHF19w==" workbookSaltValue="Jdq3+Imb+QEcPT/UxMWGEg==" workbookSpinCount="100000" lockStructure="1"/>
  <bookViews>
    <workbookView xWindow="-120" yWindow="-120" windowWidth="29040" windowHeight="15840" xr2:uid="{00000000-000D-0000-FFFF-FFFF00000000}"/>
  </bookViews>
  <sheets>
    <sheet name="Master" sheetId="1" r:id="rId1"/>
    <sheet name="WA" sheetId="3" r:id="rId2"/>
    <sheet name="WP" sheetId="2" r:id="rId3"/>
    <sheet name="Instructions" sheetId="4" r:id="rId4"/>
    <sheet name="Report" sheetId="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2" i="1" l="1"/>
  <c r="N8" i="1"/>
  <c r="N10" i="1"/>
  <c r="Z4" i="1"/>
  <c r="E4" i="5"/>
  <c r="B2" i="5"/>
  <c r="G3" i="3"/>
  <c r="E2" i="3"/>
  <c r="G46" i="3"/>
  <c r="G44" i="3"/>
  <c r="G42" i="3"/>
  <c r="G40" i="3"/>
  <c r="G38" i="3"/>
  <c r="G36" i="3"/>
  <c r="G34" i="3"/>
  <c r="G29" i="3"/>
  <c r="G27" i="3"/>
  <c r="F47" i="3"/>
  <c r="F46" i="3"/>
  <c r="F45" i="3"/>
  <c r="F44" i="3"/>
  <c r="F43" i="3"/>
  <c r="F42" i="3"/>
  <c r="F41" i="3"/>
  <c r="F40" i="3"/>
  <c r="F39" i="3"/>
  <c r="F38" i="3"/>
  <c r="F37" i="3"/>
  <c r="F36" i="3"/>
  <c r="F35" i="3"/>
  <c r="F34" i="3"/>
  <c r="F30" i="3"/>
  <c r="F29" i="3"/>
  <c r="F28" i="3"/>
  <c r="F27" i="3"/>
  <c r="F26" i="3"/>
  <c r="F25" i="3"/>
  <c r="F24" i="3"/>
  <c r="F23" i="3"/>
  <c r="F22" i="3"/>
  <c r="F21" i="3"/>
  <c r="F20" i="3"/>
  <c r="F19" i="3"/>
  <c r="F18" i="3"/>
  <c r="F17" i="3"/>
  <c r="F47" i="2"/>
  <c r="G47" i="3" s="1"/>
  <c r="F46" i="2"/>
  <c r="F45" i="2"/>
  <c r="G45" i="3" s="1"/>
  <c r="F44" i="2"/>
  <c r="F43" i="2"/>
  <c r="G43" i="3" s="1"/>
  <c r="F42" i="2"/>
  <c r="F41" i="2"/>
  <c r="G41" i="3" s="1"/>
  <c r="F40" i="2"/>
  <c r="F39" i="2"/>
  <c r="G39" i="3" s="1"/>
  <c r="F38" i="2"/>
  <c r="F37" i="2"/>
  <c r="G37" i="3" s="1"/>
  <c r="F36" i="2"/>
  <c r="F35" i="2"/>
  <c r="G35" i="3" s="1"/>
  <c r="F34" i="2"/>
  <c r="F30" i="2"/>
  <c r="G30" i="3" s="1"/>
  <c r="F29" i="2"/>
  <c r="F28" i="2"/>
  <c r="G28" i="3" s="1"/>
  <c r="F27" i="2"/>
  <c r="F26" i="2"/>
  <c r="G26" i="3" s="1"/>
  <c r="F25" i="2"/>
  <c r="G25" i="3" s="1"/>
  <c r="F24" i="2"/>
  <c r="G24" i="3" s="1"/>
  <c r="F23" i="2"/>
  <c r="G23" i="3" s="1"/>
  <c r="F22" i="2"/>
  <c r="F21" i="2"/>
  <c r="G21" i="3" s="1"/>
  <c r="F20" i="2"/>
  <c r="G20" i="3" s="1"/>
  <c r="F19" i="2"/>
  <c r="F18" i="2"/>
  <c r="F17" i="2"/>
  <c r="BO16" i="2"/>
  <c r="BN16" i="2"/>
  <c r="BM16" i="2"/>
  <c r="BL16" i="2"/>
  <c r="BK16" i="2"/>
  <c r="BJ16" i="2"/>
  <c r="BI16" i="2"/>
  <c r="BH16" i="2"/>
  <c r="BG16" i="2"/>
  <c r="BF16" i="2"/>
  <c r="BE16" i="2"/>
  <c r="BD16" i="2"/>
  <c r="BC16" i="2"/>
  <c r="BB16" i="2"/>
  <c r="BA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I16" i="2"/>
  <c r="H16" i="2"/>
  <c r="J16" i="2"/>
  <c r="E4" i="2"/>
  <c r="G19" i="3" l="1"/>
  <c r="G18" i="3"/>
  <c r="G22" i="3"/>
  <c r="G17" i="3"/>
  <c r="AP12" i="1"/>
  <c r="Z10" i="1"/>
  <c r="AP10" i="1" s="1"/>
  <c r="Z8" i="1"/>
  <c r="AP8" i="1" s="1"/>
  <c r="Z6" i="1"/>
  <c r="AP6" i="1" s="1"/>
  <c r="AP4" i="1"/>
  <c r="E4" i="3"/>
  <c r="BP33" i="3"/>
  <c r="BP15" i="3" s="1"/>
  <c r="G96" i="1" s="1"/>
  <c r="BO33" i="3"/>
  <c r="BN33" i="3"/>
  <c r="BM33" i="3"/>
  <c r="BL33" i="3"/>
  <c r="BL15" i="3" s="1"/>
  <c r="G92" i="1" s="1"/>
  <c r="BK33" i="3"/>
  <c r="BK15" i="3" s="1"/>
  <c r="G91" i="1" s="1"/>
  <c r="BJ33" i="3"/>
  <c r="BJ15" i="3" s="1"/>
  <c r="G90" i="1" s="1"/>
  <c r="BI33" i="3"/>
  <c r="BI15" i="3" s="1"/>
  <c r="G89" i="1" s="1"/>
  <c r="BH33" i="3"/>
  <c r="BH15" i="3" s="1"/>
  <c r="G88" i="1" s="1"/>
  <c r="BG33" i="3"/>
  <c r="BG15" i="3" s="1"/>
  <c r="G87" i="1" s="1"/>
  <c r="BF33" i="3"/>
  <c r="BE33" i="3"/>
  <c r="BE15" i="3" s="1"/>
  <c r="G85" i="1" s="1"/>
  <c r="BD33" i="3"/>
  <c r="BD15" i="3" s="1"/>
  <c r="G84" i="1" s="1"/>
  <c r="BC33" i="3"/>
  <c r="BC15" i="3" s="1"/>
  <c r="G83" i="1" s="1"/>
  <c r="BB33" i="3"/>
  <c r="BB15" i="3" s="1"/>
  <c r="G82" i="1" s="1"/>
  <c r="BA33" i="3"/>
  <c r="BA15" i="3" s="1"/>
  <c r="G81" i="1" s="1"/>
  <c r="AZ33" i="3"/>
  <c r="AZ15" i="3" s="1"/>
  <c r="G80" i="1" s="1"/>
  <c r="AY33" i="3"/>
  <c r="AY15" i="3" s="1"/>
  <c r="G79" i="1" s="1"/>
  <c r="AX33" i="3"/>
  <c r="AW33" i="3"/>
  <c r="AW15" i="3" s="1"/>
  <c r="G77" i="1" s="1"/>
  <c r="AV33" i="3"/>
  <c r="AV15" i="3" s="1"/>
  <c r="G76" i="1" s="1"/>
  <c r="AU33" i="3"/>
  <c r="AU15" i="3" s="1"/>
  <c r="G75" i="1" s="1"/>
  <c r="AT33" i="3"/>
  <c r="AT15" i="3" s="1"/>
  <c r="G74" i="1" s="1"/>
  <c r="AS33" i="3"/>
  <c r="AS15" i="3" s="1"/>
  <c r="G73" i="1" s="1"/>
  <c r="AR33" i="3"/>
  <c r="AR15" i="3" s="1"/>
  <c r="G72" i="1" s="1"/>
  <c r="AQ33" i="3"/>
  <c r="AQ15" i="3" s="1"/>
  <c r="G71" i="1" s="1"/>
  <c r="AP33" i="3"/>
  <c r="AP15" i="3" s="1"/>
  <c r="G70" i="1" s="1"/>
  <c r="AO33" i="3"/>
  <c r="AO15" i="3" s="1"/>
  <c r="G69" i="1" s="1"/>
  <c r="AN33" i="3"/>
  <c r="AN15" i="3" s="1"/>
  <c r="G68" i="1" s="1"/>
  <c r="AM33" i="3"/>
  <c r="AM15" i="3" s="1"/>
  <c r="G67" i="1" s="1"/>
  <c r="AL33" i="3"/>
  <c r="AL15" i="3" s="1"/>
  <c r="G66" i="1" s="1"/>
  <c r="AK33" i="3"/>
  <c r="AK15" i="3" s="1"/>
  <c r="G65" i="1" s="1"/>
  <c r="AJ33" i="3"/>
  <c r="AJ15" i="3" s="1"/>
  <c r="G64" i="1" s="1"/>
  <c r="AI33" i="3"/>
  <c r="AI15" i="3" s="1"/>
  <c r="G63" i="1" s="1"/>
  <c r="AH33" i="3"/>
  <c r="AG33" i="3"/>
  <c r="AF33" i="3"/>
  <c r="AF15" i="3" s="1"/>
  <c r="G60" i="1" s="1"/>
  <c r="AE33" i="3"/>
  <c r="AE15" i="3" s="1"/>
  <c r="G59" i="1" s="1"/>
  <c r="AD33" i="3"/>
  <c r="AD15" i="3" s="1"/>
  <c r="G58" i="1" s="1"/>
  <c r="AC33" i="3"/>
  <c r="AC15" i="3" s="1"/>
  <c r="G57" i="1" s="1"/>
  <c r="AB33" i="3"/>
  <c r="AB15" i="3" s="1"/>
  <c r="G56" i="1" s="1"/>
  <c r="AA33" i="3"/>
  <c r="AA15" i="3" s="1"/>
  <c r="G55" i="1" s="1"/>
  <c r="Z33" i="3"/>
  <c r="Y33" i="3"/>
  <c r="Y15" i="3" s="1"/>
  <c r="G53" i="1" s="1"/>
  <c r="X33" i="3"/>
  <c r="X15" i="3" s="1"/>
  <c r="G52" i="1" s="1"/>
  <c r="W33" i="3"/>
  <c r="W15" i="3" s="1"/>
  <c r="G51" i="1" s="1"/>
  <c r="V33" i="3"/>
  <c r="V15" i="3" s="1"/>
  <c r="G50" i="1" s="1"/>
  <c r="U33" i="3"/>
  <c r="U15" i="3" s="1"/>
  <c r="G49" i="1" s="1"/>
  <c r="T33" i="3"/>
  <c r="T15" i="3" s="1"/>
  <c r="G48" i="1" s="1"/>
  <c r="S33" i="3"/>
  <c r="S15" i="3" s="1"/>
  <c r="G47" i="1" s="1"/>
  <c r="R33" i="3"/>
  <c r="Q33" i="3"/>
  <c r="Q15" i="3" s="1"/>
  <c r="G45" i="1" s="1"/>
  <c r="P33" i="3"/>
  <c r="P15" i="3" s="1"/>
  <c r="G44" i="1" s="1"/>
  <c r="O33" i="3"/>
  <c r="O15" i="3" s="1"/>
  <c r="G43" i="1" s="1"/>
  <c r="N33" i="3"/>
  <c r="N15" i="3" s="1"/>
  <c r="G42" i="1" s="1"/>
  <c r="M33" i="3"/>
  <c r="M15" i="3" s="1"/>
  <c r="G41" i="1" s="1"/>
  <c r="L33" i="3"/>
  <c r="L15" i="3" s="1"/>
  <c r="G40" i="1" s="1"/>
  <c r="K33" i="3"/>
  <c r="K15" i="3" s="1"/>
  <c r="G39" i="1" s="1"/>
  <c r="J33" i="3"/>
  <c r="J15" i="3" s="1"/>
  <c r="G38" i="1" s="1"/>
  <c r="I33" i="3"/>
  <c r="I15" i="3" s="1"/>
  <c r="I14" i="3" s="1"/>
  <c r="I51" i="3" s="1"/>
  <c r="I52" i="3" s="1"/>
  <c r="B33" i="3"/>
  <c r="BO15" i="3"/>
  <c r="G95" i="1" s="1"/>
  <c r="BN15" i="3"/>
  <c r="G94" i="1" s="1"/>
  <c r="BM15" i="3"/>
  <c r="G93" i="1" s="1"/>
  <c r="BF15" i="3"/>
  <c r="G86" i="1" s="1"/>
  <c r="AX15" i="3"/>
  <c r="G78" i="1" s="1"/>
  <c r="AH15" i="3"/>
  <c r="G62" i="1" s="1"/>
  <c r="AG15" i="3"/>
  <c r="G61" i="1" s="1"/>
  <c r="Z15" i="3"/>
  <c r="G54" i="1" s="1"/>
  <c r="R15" i="3"/>
  <c r="G46" i="1" s="1"/>
  <c r="B15" i="3"/>
  <c r="B14" i="3"/>
  <c r="B11" i="3"/>
  <c r="E7" i="3"/>
  <c r="BO33" i="2"/>
  <c r="BO15" i="2" s="1"/>
  <c r="BK15" i="2"/>
  <c r="BC15" i="2"/>
  <c r="AU15" i="2"/>
  <c r="AM15" i="2"/>
  <c r="AE15" i="2"/>
  <c r="V15" i="2"/>
  <c r="O15" i="2"/>
  <c r="F44" i="1" s="1"/>
  <c r="K15" i="2"/>
  <c r="F40" i="1" s="1"/>
  <c r="J15" i="2"/>
  <c r="F39" i="1" s="1"/>
  <c r="BN33" i="2"/>
  <c r="BN15" i="2" s="1"/>
  <c r="BM33" i="2"/>
  <c r="BM15" i="2" s="1"/>
  <c r="BL33" i="2"/>
  <c r="BL15" i="2" s="1"/>
  <c r="BK33" i="2"/>
  <c r="BJ33" i="2"/>
  <c r="BJ15" i="2" s="1"/>
  <c r="BI33" i="2"/>
  <c r="BI15" i="2" s="1"/>
  <c r="BH33" i="2"/>
  <c r="BH15" i="2" s="1"/>
  <c r="BG33" i="2"/>
  <c r="BG15" i="2" s="1"/>
  <c r="BF33" i="2"/>
  <c r="BF15" i="2" s="1"/>
  <c r="BE33" i="2"/>
  <c r="BE15" i="2" s="1"/>
  <c r="BD33" i="2"/>
  <c r="BD15" i="2" s="1"/>
  <c r="BC33" i="2"/>
  <c r="BB33" i="2"/>
  <c r="BB15" i="2" s="1"/>
  <c r="BA33" i="2"/>
  <c r="BA15" i="2" s="1"/>
  <c r="AZ33" i="2"/>
  <c r="AZ15" i="2" s="1"/>
  <c r="AY33" i="2"/>
  <c r="AY15" i="2" s="1"/>
  <c r="AX33" i="2"/>
  <c r="AX15" i="2" s="1"/>
  <c r="AW33" i="2"/>
  <c r="AW15" i="2" s="1"/>
  <c r="AV33" i="2"/>
  <c r="AV15" i="2" s="1"/>
  <c r="AU33" i="2"/>
  <c r="AT33" i="2"/>
  <c r="AT15" i="2" s="1"/>
  <c r="AS33" i="2"/>
  <c r="AS15" i="2" s="1"/>
  <c r="AR33" i="2"/>
  <c r="AR15" i="2" s="1"/>
  <c r="AQ33" i="2"/>
  <c r="AQ15" i="2" s="1"/>
  <c r="AP33" i="2"/>
  <c r="AP15" i="2" s="1"/>
  <c r="AO33" i="2"/>
  <c r="AO15" i="2" s="1"/>
  <c r="AN33" i="2"/>
  <c r="AN15" i="2" s="1"/>
  <c r="AM33" i="2"/>
  <c r="AL33" i="2"/>
  <c r="AL15" i="2" s="1"/>
  <c r="AK33" i="2"/>
  <c r="AK15" i="2" s="1"/>
  <c r="AJ33" i="2"/>
  <c r="AJ15" i="2" s="1"/>
  <c r="AI33" i="2"/>
  <c r="AI15" i="2" s="1"/>
  <c r="AH33" i="2"/>
  <c r="AH15" i="2" s="1"/>
  <c r="AG33" i="2"/>
  <c r="AG15" i="2" s="1"/>
  <c r="AF33" i="2"/>
  <c r="AF15" i="2" s="1"/>
  <c r="AE33" i="2"/>
  <c r="AD33" i="2"/>
  <c r="AD15" i="2" s="1"/>
  <c r="AC33" i="2"/>
  <c r="AC15" i="2" s="1"/>
  <c r="AB33" i="2"/>
  <c r="AB15" i="2" s="1"/>
  <c r="AA33" i="2"/>
  <c r="AA15" i="2" s="1"/>
  <c r="Z33" i="2"/>
  <c r="Z15" i="2" s="1"/>
  <c r="Y33" i="2"/>
  <c r="Y15" i="2" s="1"/>
  <c r="X33" i="2"/>
  <c r="X15" i="2" s="1"/>
  <c r="W33" i="2"/>
  <c r="W15" i="2" s="1"/>
  <c r="F52" i="1" s="1"/>
  <c r="V33" i="2"/>
  <c r="U33" i="2"/>
  <c r="U15" i="2" s="1"/>
  <c r="T33" i="2"/>
  <c r="T15" i="2" s="1"/>
  <c r="S33" i="2"/>
  <c r="S15" i="2" s="1"/>
  <c r="F48" i="1" s="1"/>
  <c r="R33" i="2"/>
  <c r="R15" i="2" s="1"/>
  <c r="Q33" i="2"/>
  <c r="Q15" i="2" s="1"/>
  <c r="P33" i="2"/>
  <c r="P15" i="2" s="1"/>
  <c r="F45" i="1" s="1"/>
  <c r="O33" i="2"/>
  <c r="N33" i="2"/>
  <c r="N15" i="2" s="1"/>
  <c r="F43" i="1" s="1"/>
  <c r="M33" i="2"/>
  <c r="M15" i="2" s="1"/>
  <c r="F42" i="1" s="1"/>
  <c r="L33" i="2"/>
  <c r="L15" i="2" s="1"/>
  <c r="F41" i="1" s="1"/>
  <c r="K33" i="2"/>
  <c r="J33" i="2"/>
  <c r="I33" i="2"/>
  <c r="I15" i="2" s="1"/>
  <c r="F38" i="1" s="1"/>
  <c r="H33" i="2"/>
  <c r="H15" i="2" s="1"/>
  <c r="H14" i="2" s="1"/>
  <c r="B33" i="2"/>
  <c r="B11" i="2"/>
  <c r="E7" i="2"/>
  <c r="B15" i="2"/>
  <c r="B14" i="2"/>
  <c r="J2" i="2"/>
  <c r="G48" i="3" l="1"/>
  <c r="E8" i="3" s="1"/>
  <c r="H16" i="1" s="1"/>
  <c r="L10" i="1"/>
  <c r="L8" i="2" s="1"/>
  <c r="F55" i="1"/>
  <c r="F59" i="1"/>
  <c r="F63" i="1"/>
  <c r="AH14" i="2"/>
  <c r="AL14" i="2"/>
  <c r="F67" i="1"/>
  <c r="F71" i="1"/>
  <c r="AP14" i="2"/>
  <c r="AT14" i="2"/>
  <c r="F75" i="1"/>
  <c r="F79" i="1"/>
  <c r="AX14" i="2"/>
  <c r="BB14" i="2"/>
  <c r="F83" i="1"/>
  <c r="F87" i="1"/>
  <c r="BF14" i="2"/>
  <c r="BJ14" i="2"/>
  <c r="F91" i="1"/>
  <c r="F95" i="1"/>
  <c r="BN14" i="2"/>
  <c r="F46" i="1"/>
  <c r="F50" i="1"/>
  <c r="F54" i="1"/>
  <c r="F58" i="1"/>
  <c r="F62" i="1"/>
  <c r="AG14" i="2"/>
  <c r="F66" i="1"/>
  <c r="AK14" i="2"/>
  <c r="F70" i="1"/>
  <c r="AO14" i="2"/>
  <c r="F74" i="1"/>
  <c r="AS14" i="2"/>
  <c r="F78" i="1"/>
  <c r="AW14" i="2"/>
  <c r="F82" i="1"/>
  <c r="BA14" i="2"/>
  <c r="F86" i="1"/>
  <c r="BE14" i="2"/>
  <c r="F90" i="1"/>
  <c r="BI14" i="2"/>
  <c r="F94" i="1"/>
  <c r="BM14" i="2"/>
  <c r="F47" i="1"/>
  <c r="F51" i="1"/>
  <c r="F56" i="1"/>
  <c r="F60" i="1"/>
  <c r="AE14" i="2"/>
  <c r="F64" i="1"/>
  <c r="AI14" i="2"/>
  <c r="F68" i="1"/>
  <c r="AM14" i="2"/>
  <c r="F72" i="1"/>
  <c r="AQ14" i="2"/>
  <c r="F76" i="1"/>
  <c r="AU14" i="2"/>
  <c r="F80" i="1"/>
  <c r="AY14" i="2"/>
  <c r="F84" i="1"/>
  <c r="BC14" i="2"/>
  <c r="F88" i="1"/>
  <c r="BG14" i="2"/>
  <c r="F92" i="1"/>
  <c r="BK14" i="2"/>
  <c r="F96" i="1"/>
  <c r="BO14" i="2"/>
  <c r="F53" i="1"/>
  <c r="F57" i="1"/>
  <c r="F61" i="1"/>
  <c r="AF14" i="2"/>
  <c r="F65" i="1"/>
  <c r="AJ14" i="2"/>
  <c r="F69" i="1"/>
  <c r="AN14" i="2"/>
  <c r="F73" i="1"/>
  <c r="AR14" i="2"/>
  <c r="F77" i="1"/>
  <c r="AV14" i="2"/>
  <c r="F81" i="1"/>
  <c r="AZ14" i="2"/>
  <c r="F85" i="1"/>
  <c r="BD14" i="2"/>
  <c r="F89" i="1"/>
  <c r="BH14" i="2"/>
  <c r="F93" i="1"/>
  <c r="BL14" i="2"/>
  <c r="I14" i="2"/>
  <c r="F49" i="1"/>
  <c r="G37" i="1"/>
  <c r="G97" i="1" s="1"/>
  <c r="F37" i="1"/>
  <c r="E37" i="1"/>
  <c r="D37" i="1"/>
  <c r="I50" i="3"/>
  <c r="J14" i="3"/>
  <c r="I53" i="3" l="1"/>
  <c r="I55" i="3"/>
  <c r="E38" i="1"/>
  <c r="D38" i="1"/>
  <c r="J14" i="2"/>
  <c r="F97" i="1"/>
  <c r="J51" i="3"/>
  <c r="K14" i="3"/>
  <c r="E39" i="1" l="1"/>
  <c r="K14" i="2"/>
  <c r="L14" i="2" s="1"/>
  <c r="M14" i="2" s="1"/>
  <c r="N14" i="2" s="1"/>
  <c r="D39" i="1"/>
  <c r="L14" i="3"/>
  <c r="K51" i="3"/>
  <c r="O14" i="2" l="1"/>
  <c r="P14" i="2" s="1"/>
  <c r="Q14" i="2" s="1"/>
  <c r="D40" i="1"/>
  <c r="L51" i="3"/>
  <c r="E40" i="1"/>
  <c r="M14" i="3"/>
  <c r="R14" i="2" l="1"/>
  <c r="D41" i="1"/>
  <c r="D42" i="1" s="1"/>
  <c r="M51" i="3"/>
  <c r="E41" i="1"/>
  <c r="N14" i="3"/>
  <c r="S14" i="2" l="1"/>
  <c r="D43" i="1"/>
  <c r="O14" i="3"/>
  <c r="O51" i="3" s="1"/>
  <c r="E42" i="1"/>
  <c r="N51" i="3"/>
  <c r="T14" i="2" l="1"/>
  <c r="U14" i="2" s="1"/>
  <c r="D44" i="1"/>
  <c r="P14" i="3"/>
  <c r="E43" i="1"/>
  <c r="V14" i="2" l="1"/>
  <c r="W14" i="2" s="1"/>
  <c r="X14" i="2" s="1"/>
  <c r="Y14" i="2" s="1"/>
  <c r="D45" i="1"/>
  <c r="D46" i="1" s="1"/>
  <c r="Q14" i="3"/>
  <c r="E44" i="1"/>
  <c r="P51" i="3"/>
  <c r="Z14" i="2" l="1"/>
  <c r="R14" i="3"/>
  <c r="E45" i="1"/>
  <c r="Q51" i="3"/>
  <c r="D47" i="1"/>
  <c r="AA14" i="2" l="1"/>
  <c r="S14" i="3"/>
  <c r="T14" i="3" s="1"/>
  <c r="E46" i="1"/>
  <c r="R51" i="3"/>
  <c r="AB14" i="2" l="1"/>
  <c r="AD14" i="2" s="1"/>
  <c r="D48" i="1"/>
  <c r="D49" i="1" s="1"/>
  <c r="T51" i="3"/>
  <c r="U14" i="3"/>
  <c r="E47" i="1"/>
  <c r="E48" i="1" s="1"/>
  <c r="S51" i="3"/>
  <c r="AC14" i="2" l="1"/>
  <c r="U51" i="3"/>
  <c r="V14" i="3"/>
  <c r="E49" i="1"/>
  <c r="D50" i="1"/>
  <c r="E50" i="1" l="1"/>
  <c r="V51" i="3"/>
  <c r="W14" i="3"/>
  <c r="D51" i="1"/>
  <c r="W51" i="3" l="1"/>
  <c r="X14" i="3"/>
  <c r="E51" i="1"/>
  <c r="D52" i="1"/>
  <c r="E52" i="1" l="1"/>
  <c r="Y14" i="3"/>
  <c r="X51" i="3"/>
  <c r="D53" i="1"/>
  <c r="Y51" i="3" l="1"/>
  <c r="Z14" i="3"/>
  <c r="E53" i="1"/>
  <c r="D54" i="1"/>
  <c r="AA14" i="3" l="1"/>
  <c r="Z51" i="3"/>
  <c r="E54" i="1"/>
  <c r="E55" i="1" s="1"/>
  <c r="D55" i="1"/>
  <c r="AA51" i="3" l="1"/>
  <c r="AB14" i="3"/>
  <c r="D56" i="1"/>
  <c r="E56" i="1" l="1"/>
  <c r="AB51" i="3"/>
  <c r="AC14" i="3"/>
  <c r="D57" i="1"/>
  <c r="E57" i="1" l="1"/>
  <c r="AC51" i="3"/>
  <c r="AD14" i="3"/>
  <c r="D58" i="1"/>
  <c r="AE14" i="3" l="1"/>
  <c r="AD51" i="3"/>
  <c r="E58" i="1"/>
  <c r="D59" i="1"/>
  <c r="E59" i="1" l="1"/>
  <c r="AF14" i="3"/>
  <c r="AE51" i="3"/>
  <c r="D60" i="1"/>
  <c r="AG14" i="3" l="1"/>
  <c r="AF51" i="3"/>
  <c r="E60" i="1"/>
  <c r="D61" i="1"/>
  <c r="E61" i="1" l="1"/>
  <c r="AG51" i="3"/>
  <c r="AH14" i="3"/>
  <c r="D62" i="1"/>
  <c r="AI14" i="3" l="1"/>
  <c r="AH51" i="3"/>
  <c r="E62" i="1"/>
  <c r="D63" i="1"/>
  <c r="E63" i="1" l="1"/>
  <c r="AJ14" i="3"/>
  <c r="AI51" i="3"/>
  <c r="D64" i="1"/>
  <c r="AK14" i="3" l="1"/>
  <c r="AJ51" i="3"/>
  <c r="E64" i="1"/>
  <c r="D65" i="1"/>
  <c r="E65" i="1" l="1"/>
  <c r="AK51" i="3"/>
  <c r="AL14" i="3"/>
  <c r="D66" i="1"/>
  <c r="AM14" i="3" l="1"/>
  <c r="AL51" i="3"/>
  <c r="E66" i="1"/>
  <c r="AM51" i="3" l="1"/>
  <c r="E67" i="1"/>
  <c r="AN14" i="3"/>
  <c r="AM50" i="3"/>
  <c r="D67" i="1"/>
  <c r="AL50" i="3"/>
  <c r="D68" i="1" l="1"/>
  <c r="D69" i="1" s="1"/>
  <c r="E68" i="1"/>
  <c r="AN51" i="3"/>
  <c r="AO14" i="3"/>
  <c r="AN50" i="3"/>
  <c r="AK50" i="3"/>
  <c r="E69" i="1" l="1"/>
  <c r="AP14" i="3"/>
  <c r="AO51" i="3"/>
  <c r="D70" i="1"/>
  <c r="AO50" i="3"/>
  <c r="AJ50" i="3"/>
  <c r="E70" i="1" l="1"/>
  <c r="AP51" i="3"/>
  <c r="AQ14" i="3"/>
  <c r="D71" i="1"/>
  <c r="AP50" i="3"/>
  <c r="AI50" i="3"/>
  <c r="E71" i="1" l="1"/>
  <c r="AQ51" i="3"/>
  <c r="AR14" i="3"/>
  <c r="D72" i="1"/>
  <c r="AQ50" i="3"/>
  <c r="AH50" i="3"/>
  <c r="E72" i="1" l="1"/>
  <c r="AR51" i="3"/>
  <c r="AS14" i="3"/>
  <c r="D73" i="1"/>
  <c r="AR50" i="3"/>
  <c r="AG50" i="3"/>
  <c r="E73" i="1" l="1"/>
  <c r="AS51" i="3"/>
  <c r="AT14" i="3"/>
  <c r="D74" i="1"/>
  <c r="AS50" i="3"/>
  <c r="AF50" i="3"/>
  <c r="E74" i="1" l="1"/>
  <c r="AT51" i="3"/>
  <c r="AU14" i="3"/>
  <c r="D75" i="1"/>
  <c r="AT50" i="3"/>
  <c r="AE50" i="3"/>
  <c r="E75" i="1" l="1"/>
  <c r="AU51" i="3"/>
  <c r="AV14" i="3"/>
  <c r="D76" i="1"/>
  <c r="AU50" i="3"/>
  <c r="AD50" i="3"/>
  <c r="E76" i="1" l="1"/>
  <c r="AV51" i="3"/>
  <c r="AW14" i="3"/>
  <c r="D77" i="1"/>
  <c r="AV50" i="3"/>
  <c r="AC50" i="3"/>
  <c r="E77" i="1" l="1"/>
  <c r="AW51" i="3"/>
  <c r="AX14" i="3"/>
  <c r="D78" i="1"/>
  <c r="AW50" i="3"/>
  <c r="AB50" i="3"/>
  <c r="E78" i="1" l="1"/>
  <c r="AX51" i="3"/>
  <c r="AY14" i="3"/>
  <c r="D79" i="1"/>
  <c r="AX50" i="3"/>
  <c r="AA50" i="3"/>
  <c r="E79" i="1" l="1"/>
  <c r="AZ14" i="3"/>
  <c r="AY51" i="3"/>
  <c r="D80" i="1"/>
  <c r="AY50" i="3"/>
  <c r="Z50" i="3"/>
  <c r="E80" i="1" l="1"/>
  <c r="AZ51" i="3"/>
  <c r="BA14" i="3"/>
  <c r="D81" i="1"/>
  <c r="AZ50" i="3"/>
  <c r="J50" i="3"/>
  <c r="K50" i="3"/>
  <c r="I54" i="3" l="1"/>
  <c r="E81" i="1"/>
  <c r="BA51" i="3"/>
  <c r="BB14" i="3"/>
  <c r="D82" i="1"/>
  <c r="BA50" i="3"/>
  <c r="L50" i="3"/>
  <c r="E82" i="1" l="1"/>
  <c r="BB51" i="3"/>
  <c r="BC14" i="3"/>
  <c r="I56" i="3"/>
  <c r="I57" i="3" s="1"/>
  <c r="D83" i="1"/>
  <c r="BB50" i="3"/>
  <c r="M50" i="3"/>
  <c r="V50" i="3"/>
  <c r="W50" i="3"/>
  <c r="X50" i="3"/>
  <c r="Y50" i="3"/>
  <c r="N50" i="3"/>
  <c r="E83" i="1" l="1"/>
  <c r="BD14" i="3"/>
  <c r="BC51" i="3"/>
  <c r="D84" i="1"/>
  <c r="BC50" i="3"/>
  <c r="O50" i="3"/>
  <c r="E84" i="1" l="1"/>
  <c r="BD51" i="3"/>
  <c r="BE14" i="3"/>
  <c r="D85" i="1"/>
  <c r="BD50" i="3"/>
  <c r="P50" i="3"/>
  <c r="E85" i="1" l="1"/>
  <c r="BE51" i="3"/>
  <c r="BF14" i="3"/>
  <c r="D86" i="1"/>
  <c r="BE50" i="3"/>
  <c r="Q50" i="3"/>
  <c r="E86" i="1" l="1"/>
  <c r="BF51" i="3"/>
  <c r="BG14" i="3"/>
  <c r="D87" i="1"/>
  <c r="BF50" i="3"/>
  <c r="R50" i="3"/>
  <c r="E87" i="1" l="1"/>
  <c r="BG51" i="3"/>
  <c r="BH14" i="3"/>
  <c r="D88" i="1"/>
  <c r="BG50" i="3"/>
  <c r="S50" i="3"/>
  <c r="E88" i="1" l="1"/>
  <c r="BH51" i="3"/>
  <c r="BI14" i="3"/>
  <c r="D89" i="1"/>
  <c r="BH50" i="3"/>
  <c r="T50" i="3"/>
  <c r="E89" i="1" l="1"/>
  <c r="BI51" i="3"/>
  <c r="BJ14" i="3"/>
  <c r="D90" i="1"/>
  <c r="BI50" i="3"/>
  <c r="U50" i="3"/>
  <c r="E90" i="1" l="1"/>
  <c r="BJ51" i="3"/>
  <c r="BK14" i="3"/>
  <c r="D91" i="1"/>
  <c r="BJ50" i="3"/>
  <c r="E91" i="1" l="1"/>
  <c r="BK51" i="3"/>
  <c r="BL14" i="3"/>
  <c r="D92" i="1"/>
  <c r="BK50" i="3"/>
  <c r="E92" i="1" l="1"/>
  <c r="BL51" i="3"/>
  <c r="BM14" i="3"/>
  <c r="D93" i="1"/>
  <c r="BL50" i="3"/>
  <c r="E93" i="1" l="1"/>
  <c r="BN14" i="3"/>
  <c r="BM51" i="3"/>
  <c r="D94" i="1"/>
  <c r="BM50" i="3"/>
  <c r="E94" i="1" l="1"/>
  <c r="BO14" i="3"/>
  <c r="BN51" i="3"/>
  <c r="D95" i="1"/>
  <c r="BN50" i="3"/>
  <c r="E95" i="1" l="1"/>
  <c r="BO51" i="3"/>
  <c r="BP14" i="3"/>
  <c r="D96" i="1"/>
  <c r="BO50" i="3"/>
  <c r="E96" i="1" l="1"/>
  <c r="E97" i="1" s="1"/>
  <c r="BP51" i="3"/>
  <c r="BP12" i="3"/>
  <c r="D97" i="1"/>
  <c r="BO12" i="2"/>
  <c r="BP50" i="3"/>
  <c r="K52" i="3" s="1"/>
  <c r="M52" i="3"/>
  <c r="H97" i="1" l="1"/>
  <c r="BO12" i="3"/>
  <c r="BN12" i="3" s="1"/>
  <c r="BM12" i="3" s="1"/>
  <c r="BL12" i="3" s="1"/>
  <c r="BK12" i="3" s="1"/>
  <c r="BJ12" i="3" s="1"/>
  <c r="BI12" i="3" s="1"/>
  <c r="BH12" i="3" s="1"/>
  <c r="BG12" i="3" s="1"/>
  <c r="BF12" i="3" s="1"/>
  <c r="BE12" i="3" s="1"/>
  <c r="BD12" i="3" s="1"/>
  <c r="BC12" i="3" s="1"/>
  <c r="BB12" i="3" s="1"/>
  <c r="BA12" i="3" s="1"/>
  <c r="AZ12" i="3" s="1"/>
  <c r="AY12" i="3" s="1"/>
  <c r="AX12" i="3" s="1"/>
  <c r="AW12" i="3" s="1"/>
  <c r="AV12" i="3" s="1"/>
  <c r="AU12" i="3" s="1"/>
  <c r="AT12" i="3" s="1"/>
  <c r="AS12" i="3" s="1"/>
  <c r="AR12" i="3" s="1"/>
  <c r="AQ12" i="3" s="1"/>
  <c r="AP12" i="3" s="1"/>
  <c r="AO12" i="3" s="1"/>
  <c r="AN12" i="3" s="1"/>
  <c r="AM12" i="3" s="1"/>
  <c r="AL12" i="3" s="1"/>
  <c r="AK12" i="3" s="1"/>
  <c r="AJ12" i="3" s="1"/>
  <c r="AI12" i="3" s="1"/>
  <c r="AH12" i="3" s="1"/>
  <c r="AG12" i="3" s="1"/>
  <c r="AF12" i="3" s="1"/>
  <c r="AE12" i="3" s="1"/>
  <c r="AD12" i="3" s="1"/>
  <c r="AC12" i="3" s="1"/>
  <c r="AB12" i="3" s="1"/>
  <c r="AA12" i="3" s="1"/>
  <c r="Z12" i="3" s="1"/>
  <c r="Y12" i="3" s="1"/>
  <c r="X12" i="3" s="1"/>
  <c r="W12" i="3" s="1"/>
  <c r="V12" i="3" s="1"/>
  <c r="U12" i="3" s="1"/>
  <c r="T12" i="3" s="1"/>
  <c r="S12" i="3" s="1"/>
  <c r="R12" i="3" s="1"/>
  <c r="Q12" i="3" s="1"/>
  <c r="P12" i="3" s="1"/>
  <c r="O12" i="3" s="1"/>
  <c r="N12" i="3" s="1"/>
  <c r="M12" i="3" s="1"/>
  <c r="L12" i="3" s="1"/>
  <c r="BN12" i="2"/>
  <c r="BM12" i="2" s="1"/>
  <c r="BL12" i="2" s="1"/>
  <c r="BK12" i="2" s="1"/>
  <c r="BJ12" i="2" s="1"/>
  <c r="BI12" i="2" s="1"/>
  <c r="BH12" i="2" s="1"/>
  <c r="BG12" i="2" s="1"/>
  <c r="BF12" i="2" s="1"/>
  <c r="BE12" i="2" s="1"/>
  <c r="BD12" i="2" s="1"/>
  <c r="BC12" i="2" s="1"/>
  <c r="BB12" i="2" s="1"/>
  <c r="BA12" i="2" s="1"/>
  <c r="AZ12" i="2" s="1"/>
  <c r="AY12" i="2" s="1"/>
  <c r="AX12" i="2" s="1"/>
  <c r="AW12" i="2" s="1"/>
  <c r="AV12" i="2" s="1"/>
  <c r="AU12" i="2" s="1"/>
  <c r="AT12" i="2" s="1"/>
  <c r="AS12" i="2" s="1"/>
  <c r="AR12" i="2" s="1"/>
  <c r="AQ12" i="2" s="1"/>
  <c r="AP12" i="2" s="1"/>
  <c r="AO12" i="2" s="1"/>
  <c r="AN12" i="2" s="1"/>
  <c r="AM12" i="2" s="1"/>
  <c r="AL12" i="2" s="1"/>
  <c r="AK12" i="2" s="1"/>
  <c r="AJ12" i="2" s="1"/>
  <c r="AI12" i="2" s="1"/>
  <c r="AH12" i="2" s="1"/>
  <c r="AG12" i="2" s="1"/>
  <c r="AF12" i="2" s="1"/>
  <c r="AE12" i="2" s="1"/>
  <c r="AD12" i="2" s="1"/>
  <c r="AC12" i="2" s="1"/>
  <c r="AB12" i="2" s="1"/>
  <c r="AA12" i="2" s="1"/>
  <c r="Z12" i="2" s="1"/>
  <c r="Y12" i="2" s="1"/>
  <c r="X12" i="2" s="1"/>
  <c r="W12" i="2" s="1"/>
  <c r="V12" i="2" s="1"/>
  <c r="U12" i="2" s="1"/>
  <c r="M54" i="3"/>
  <c r="M53" i="3"/>
  <c r="M55" i="3"/>
  <c r="AI52" i="3"/>
  <c r="BH52" i="3"/>
  <c r="AV52" i="3"/>
  <c r="T52" i="3"/>
  <c r="BF52" i="3"/>
  <c r="AQ52" i="3"/>
  <c r="AY52" i="3"/>
  <c r="Q52" i="3"/>
  <c r="S52" i="3"/>
  <c r="BK52" i="3"/>
  <c r="AG52" i="3"/>
  <c r="BC52" i="3"/>
  <c r="AD52" i="3"/>
  <c r="AA52" i="3"/>
  <c r="AS52" i="3"/>
  <c r="U52" i="3"/>
  <c r="AL52" i="3"/>
  <c r="BP52" i="3"/>
  <c r="AR52" i="3"/>
  <c r="AO52" i="3"/>
  <c r="O52" i="3"/>
  <c r="BB52" i="3"/>
  <c r="BO52" i="3"/>
  <c r="AW52" i="3"/>
  <c r="X52" i="3"/>
  <c r="W52" i="3"/>
  <c r="Z52" i="3"/>
  <c r="P52" i="3"/>
  <c r="BJ52" i="3"/>
  <c r="BA52" i="3"/>
  <c r="BL52" i="3"/>
  <c r="V52" i="3"/>
  <c r="AZ52" i="3"/>
  <c r="AP52" i="3"/>
  <c r="BM52" i="3"/>
  <c r="AF52" i="3"/>
  <c r="AM52" i="3"/>
  <c r="Y52" i="3"/>
  <c r="R52" i="3"/>
  <c r="AB52" i="3"/>
  <c r="N52" i="3"/>
  <c r="AN52" i="3"/>
  <c r="AX52" i="3"/>
  <c r="BD52" i="3"/>
  <c r="AE52" i="3"/>
  <c r="BE52" i="3"/>
  <c r="BI52" i="3"/>
  <c r="AC52" i="3"/>
  <c r="AJ52" i="3"/>
  <c r="AT52" i="3"/>
  <c r="AU52" i="3"/>
  <c r="BN52" i="3"/>
  <c r="BG52" i="3"/>
  <c r="AH52" i="3"/>
  <c r="AK52" i="3"/>
  <c r="J52" i="3"/>
  <c r="L52" i="3"/>
  <c r="K53" i="3"/>
  <c r="K55" i="3"/>
  <c r="K54" i="3"/>
  <c r="K12" i="3" l="1"/>
  <c r="J12" i="3" s="1"/>
  <c r="L9" i="3" s="1"/>
  <c r="F19" i="1" s="1"/>
  <c r="E7" i="5" s="1"/>
  <c r="T12" i="2"/>
  <c r="S12" i="2" s="1"/>
  <c r="R12" i="2" s="1"/>
  <c r="Q12" i="2" s="1"/>
  <c r="K56" i="3"/>
  <c r="K57" i="3" s="1"/>
  <c r="BG54" i="3"/>
  <c r="BG53" i="3"/>
  <c r="BG55" i="3"/>
  <c r="AZ55" i="3"/>
  <c r="AZ54" i="3"/>
  <c r="AZ53" i="3"/>
  <c r="O55" i="3"/>
  <c r="O54" i="3"/>
  <c r="O53" i="3"/>
  <c r="AD55" i="3"/>
  <c r="AD53" i="3"/>
  <c r="AD54" i="3"/>
  <c r="S53" i="3"/>
  <c r="S54" i="3"/>
  <c r="S55" i="3"/>
  <c r="AI54" i="3"/>
  <c r="AI55" i="3"/>
  <c r="AI53" i="3"/>
  <c r="J54" i="3"/>
  <c r="J53" i="3"/>
  <c r="J55" i="3"/>
  <c r="BN53" i="3"/>
  <c r="BN54" i="3"/>
  <c r="BN55" i="3"/>
  <c r="AC54" i="3"/>
  <c r="AC55" i="3"/>
  <c r="AC53" i="3"/>
  <c r="BD55" i="3"/>
  <c r="BD53" i="3"/>
  <c r="BD54" i="3"/>
  <c r="AB54" i="3"/>
  <c r="AB55" i="3"/>
  <c r="AB53" i="3"/>
  <c r="AF55" i="3"/>
  <c r="AF54" i="3"/>
  <c r="AF53" i="3"/>
  <c r="V54" i="3"/>
  <c r="V53" i="3"/>
  <c r="V55" i="3"/>
  <c r="P54" i="3"/>
  <c r="P55" i="3"/>
  <c r="P53" i="3"/>
  <c r="AW55" i="3"/>
  <c r="AW54" i="3"/>
  <c r="AW53" i="3"/>
  <c r="AO54" i="3"/>
  <c r="AO55" i="3"/>
  <c r="AO53" i="3"/>
  <c r="U55" i="3"/>
  <c r="U54" i="3"/>
  <c r="U53" i="3"/>
  <c r="BC54" i="3"/>
  <c r="BC53" i="3"/>
  <c r="BC55" i="3"/>
  <c r="Q54" i="3"/>
  <c r="Q53" i="3"/>
  <c r="Q55" i="3"/>
  <c r="T55" i="3"/>
  <c r="T54" i="3"/>
  <c r="T53" i="3"/>
  <c r="L55" i="3"/>
  <c r="L54" i="3"/>
  <c r="L53" i="3"/>
  <c r="AE54" i="3"/>
  <c r="AE55" i="3"/>
  <c r="AE53" i="3"/>
  <c r="BJ54" i="3"/>
  <c r="BJ53" i="3"/>
  <c r="BJ55" i="3"/>
  <c r="AL53" i="3"/>
  <c r="AL54" i="3"/>
  <c r="AL55" i="3"/>
  <c r="AU54" i="3"/>
  <c r="AU53" i="3"/>
  <c r="AU55" i="3"/>
  <c r="BI55" i="3"/>
  <c r="BI54" i="3"/>
  <c r="BI53" i="3"/>
  <c r="AX55" i="3"/>
  <c r="AX53" i="3"/>
  <c r="AX54" i="3"/>
  <c r="R55" i="3"/>
  <c r="R53" i="3"/>
  <c r="R54" i="3"/>
  <c r="BM54" i="3"/>
  <c r="BM55" i="3"/>
  <c r="BM53" i="3"/>
  <c r="BL54" i="3"/>
  <c r="BL55" i="3"/>
  <c r="BL53" i="3"/>
  <c r="Z55" i="3"/>
  <c r="Z53" i="3"/>
  <c r="Z54" i="3"/>
  <c r="BO54" i="3"/>
  <c r="BO55" i="3"/>
  <c r="BO53" i="3"/>
  <c r="AR55" i="3"/>
  <c r="AR53" i="3"/>
  <c r="AR54" i="3"/>
  <c r="AS55" i="3"/>
  <c r="AS54" i="3"/>
  <c r="AS53" i="3"/>
  <c r="AG55" i="3"/>
  <c r="AG53" i="3"/>
  <c r="AG54" i="3"/>
  <c r="AY54" i="3"/>
  <c r="AY55" i="3"/>
  <c r="AY53" i="3"/>
  <c r="AV55" i="3"/>
  <c r="AV54" i="3"/>
  <c r="AV53" i="3"/>
  <c r="AJ55" i="3"/>
  <c r="AJ53" i="3"/>
  <c r="AJ54" i="3"/>
  <c r="N55" i="3"/>
  <c r="N53" i="3"/>
  <c r="N54" i="3"/>
  <c r="AM54" i="3"/>
  <c r="AM53" i="3"/>
  <c r="AM55" i="3"/>
  <c r="X54" i="3"/>
  <c r="X53" i="3"/>
  <c r="X55" i="3"/>
  <c r="BF55" i="3"/>
  <c r="BF53" i="3"/>
  <c r="BF54" i="3"/>
  <c r="AK54" i="3"/>
  <c r="AK55" i="3"/>
  <c r="AK53" i="3"/>
  <c r="AH55" i="3"/>
  <c r="AH54" i="3"/>
  <c r="AH53" i="3"/>
  <c r="AT54" i="3"/>
  <c r="AT55" i="3"/>
  <c r="AT53" i="3"/>
  <c r="BE54" i="3"/>
  <c r="BE55" i="3"/>
  <c r="BE53" i="3"/>
  <c r="AN55" i="3"/>
  <c r="AN54" i="3"/>
  <c r="AN53" i="3"/>
  <c r="Y54" i="3"/>
  <c r="Y55" i="3"/>
  <c r="Y53" i="3"/>
  <c r="AP53" i="3"/>
  <c r="AP55" i="3"/>
  <c r="AP54" i="3"/>
  <c r="BA54" i="3"/>
  <c r="BA53" i="3"/>
  <c r="BA55" i="3"/>
  <c r="W55" i="3"/>
  <c r="W53" i="3"/>
  <c r="W54" i="3"/>
  <c r="BB55" i="3"/>
  <c r="BB54" i="3"/>
  <c r="BB53" i="3"/>
  <c r="BP55" i="3"/>
  <c r="BP54" i="3"/>
  <c r="BP53" i="3"/>
  <c r="AA54" i="3"/>
  <c r="AA55" i="3"/>
  <c r="AA53" i="3"/>
  <c r="BK55" i="3"/>
  <c r="BK53" i="3"/>
  <c r="BK54" i="3"/>
  <c r="AQ55" i="3"/>
  <c r="AQ54" i="3"/>
  <c r="AQ53" i="3"/>
  <c r="BH54" i="3"/>
  <c r="BH55" i="3"/>
  <c r="BH53" i="3"/>
  <c r="M56" i="3"/>
  <c r="M57" i="3" s="1"/>
  <c r="P12" i="2" l="1"/>
  <c r="O12" i="2" s="1"/>
  <c r="N12" i="2" s="1"/>
  <c r="M12" i="2" s="1"/>
  <c r="L12" i="2" s="1"/>
  <c r="K12" i="2" s="1"/>
  <c r="J12" i="2" s="1"/>
  <c r="I12" i="2" s="1"/>
  <c r="K9" i="2" s="1"/>
  <c r="AQ56" i="3"/>
  <c r="AQ57" i="3" s="1"/>
  <c r="BB56" i="3"/>
  <c r="BB57" i="3" s="1"/>
  <c r="AP56" i="3"/>
  <c r="AP57" i="3" s="1"/>
  <c r="AH56" i="3"/>
  <c r="AH57" i="3" s="1"/>
  <c r="T56" i="3"/>
  <c r="T57" i="3" s="1"/>
  <c r="AF56" i="3"/>
  <c r="AF57" i="3" s="1"/>
  <c r="J56" i="3"/>
  <c r="J57" i="3" s="1"/>
  <c r="Y56" i="3"/>
  <c r="Y57" i="3" s="1"/>
  <c r="AY56" i="3"/>
  <c r="AY57" i="3" s="1"/>
  <c r="AO56" i="3"/>
  <c r="AO57" i="3" s="1"/>
  <c r="X56" i="3"/>
  <c r="X57" i="3" s="1"/>
  <c r="AR56" i="3"/>
  <c r="AR57" i="3" s="1"/>
  <c r="AU56" i="3"/>
  <c r="AU57" i="3" s="1"/>
  <c r="V56" i="3"/>
  <c r="V57" i="3" s="1"/>
  <c r="BG56" i="3"/>
  <c r="BG57" i="3" s="1"/>
  <c r="L56" i="3"/>
  <c r="L57" i="3" s="1"/>
  <c r="U56" i="3"/>
  <c r="U57" i="3" s="1"/>
  <c r="AC56" i="3"/>
  <c r="AC57" i="3" s="1"/>
  <c r="BO56" i="3"/>
  <c r="BO57" i="3" s="1"/>
  <c r="AJ56" i="3"/>
  <c r="AJ57" i="3" s="1"/>
  <c r="AI56" i="3"/>
  <c r="AI57" i="3" s="1"/>
  <c r="AT56" i="3"/>
  <c r="AT57" i="3" s="1"/>
  <c r="AN56" i="3"/>
  <c r="AN57" i="3" s="1"/>
  <c r="AK56" i="3"/>
  <c r="AK57" i="3" s="1"/>
  <c r="AM56" i="3"/>
  <c r="AM57" i="3" s="1"/>
  <c r="R56" i="3"/>
  <c r="R57" i="3" s="1"/>
  <c r="AW56" i="3"/>
  <c r="AW57" i="3" s="1"/>
  <c r="AB56" i="3"/>
  <c r="AB57" i="3" s="1"/>
  <c r="AD56" i="3"/>
  <c r="AD57" i="3" s="1"/>
  <c r="O56" i="3"/>
  <c r="O57" i="3" s="1"/>
  <c r="AL56" i="3"/>
  <c r="AL57" i="3" s="1"/>
  <c r="BN56" i="3"/>
  <c r="BN57" i="3" s="1"/>
  <c r="BH56" i="3"/>
  <c r="BH57" i="3" s="1"/>
  <c r="BP56" i="3"/>
  <c r="BP57" i="3" s="1"/>
  <c r="BA56" i="3"/>
  <c r="BA57" i="3" s="1"/>
  <c r="BF56" i="3"/>
  <c r="BF57" i="3" s="1"/>
  <c r="AV56" i="3"/>
  <c r="AV57" i="3" s="1"/>
  <c r="BC56" i="3"/>
  <c r="BC57" i="3" s="1"/>
  <c r="BD56" i="3"/>
  <c r="BD57" i="3" s="1"/>
  <c r="S56" i="3"/>
  <c r="S57" i="3" s="1"/>
  <c r="BK56" i="3"/>
  <c r="BK57" i="3" s="1"/>
  <c r="AA56" i="3"/>
  <c r="AA57" i="3" s="1"/>
  <c r="W56" i="3"/>
  <c r="W57" i="3" s="1"/>
  <c r="BE56" i="3"/>
  <c r="BE57" i="3" s="1"/>
  <c r="N56" i="3"/>
  <c r="N57" i="3" s="1"/>
  <c r="AG56" i="3"/>
  <c r="AG57" i="3" s="1"/>
  <c r="AS56" i="3"/>
  <c r="AS57" i="3" s="1"/>
  <c r="Z56" i="3"/>
  <c r="Z57" i="3" s="1"/>
  <c r="BL56" i="3"/>
  <c r="BL57" i="3" s="1"/>
  <c r="BM56" i="3"/>
  <c r="BM57" i="3" s="1"/>
  <c r="AX56" i="3"/>
  <c r="AX57" i="3" s="1"/>
  <c r="BI56" i="3"/>
  <c r="BI57" i="3" s="1"/>
  <c r="BJ56" i="3"/>
  <c r="BJ57" i="3" s="1"/>
  <c r="AE56" i="3"/>
  <c r="AE57" i="3" s="1"/>
  <c r="Q56" i="3"/>
  <c r="Q57" i="3" s="1"/>
  <c r="P56" i="3"/>
  <c r="P57" i="3" s="1"/>
  <c r="AZ56" i="3"/>
  <c r="AZ57" i="3" s="1"/>
  <c r="L8" i="1" l="1"/>
  <c r="Z14" i="1" s="1"/>
  <c r="AP14" i="1" s="1"/>
  <c r="AP2" i="1" s="1"/>
  <c r="F17" i="1"/>
  <c r="E6" i="5" s="1"/>
  <c r="O9" i="3"/>
  <c r="Z2" i="1" l="1"/>
  <c r="L14" i="1"/>
  <c r="H23" i="1"/>
  <c r="G9" i="5" s="1"/>
  <c r="F21" i="1"/>
  <c r="E8" i="5" s="1"/>
  <c r="F25" i="1"/>
  <c r="F31" i="1" s="1"/>
  <c r="F23" i="1"/>
  <c r="E9" i="5" s="1"/>
  <c r="L8" i="3" l="1"/>
  <c r="N3" i="3"/>
  <c r="E10" i="5"/>
  <c r="F29" i="1"/>
  <c r="E12" i="5" s="1"/>
  <c r="E13" i="5"/>
  <c r="F27" i="1"/>
  <c r="E11" i="5" s="1"/>
  <c r="H29" i="1"/>
  <c r="G12" i="5" s="1"/>
</calcChain>
</file>

<file path=xl/sharedStrings.xml><?xml version="1.0" encoding="utf-8"?>
<sst xmlns="http://schemas.openxmlformats.org/spreadsheetml/2006/main" count="170" uniqueCount="99">
  <si>
    <t>Project Name</t>
  </si>
  <si>
    <t>Duration Units</t>
  </si>
  <si>
    <t>Units of Measure</t>
  </si>
  <si>
    <t>Select Unit</t>
  </si>
  <si>
    <t>Work Days Per Week</t>
  </si>
  <si>
    <t>Project Start Date</t>
  </si>
  <si>
    <t>Project End Date</t>
  </si>
  <si>
    <t>Select Number</t>
  </si>
  <si>
    <t>Project Set Up</t>
  </si>
  <si>
    <t xml:space="preserve">Work Planned: </t>
  </si>
  <si>
    <t>Include in PC Count</t>
  </si>
  <si>
    <t>Baseline Work Planned:</t>
  </si>
  <si>
    <t>Variation Work Planned:</t>
  </si>
  <si>
    <t xml:space="preserve">Between 1 and 14 line items can be entered to establish the plan. Descriptions of the work can be included in the first column. </t>
  </si>
  <si>
    <r>
      <rPr>
        <b/>
        <sz val="11"/>
        <color rgb="FFC00000"/>
        <rFont val="Calibri"/>
        <family val="2"/>
        <scheme val="minor"/>
      </rPr>
      <t>Variations</t>
    </r>
    <r>
      <rPr>
        <sz val="11"/>
        <color rgb="FFC00000"/>
        <rFont val="Calibri"/>
        <family val="2"/>
        <scheme val="minor"/>
      </rPr>
      <t xml:space="preserve"> to the planned baseline can be added in the 'Variation' section below.</t>
    </r>
  </si>
  <si>
    <t xml:space="preserve">Between 1 and 14 line items can be entered to record the work. Descriptions of the work can be included in the first column. </t>
  </si>
  <si>
    <t>The work completed on variations may be recorded in the 'Variation' section below or simply included in the oveall work accomplished.</t>
  </si>
  <si>
    <t>Include in TN Count</t>
  </si>
  <si>
    <t>Baseline Work Accomplished:</t>
  </si>
  <si>
    <t>Variation Work Accomplished:</t>
  </si>
  <si>
    <t>Time Earned (TE)</t>
  </si>
  <si>
    <t>Calculation TE</t>
  </si>
  <si>
    <t>Interger</t>
  </si>
  <si>
    <t>Fraction</t>
  </si>
  <si>
    <t>Work Planned Cumulative</t>
  </si>
  <si>
    <t>Work Accomplished Cumulative</t>
  </si>
  <si>
    <t>Numerator</t>
  </si>
  <si>
    <t>Denominator</t>
  </si>
  <si>
    <t>Offset</t>
  </si>
  <si>
    <t xml:space="preserve">Time Earned (TE) = </t>
  </si>
  <si>
    <t xml:space="preserve">    Results:</t>
  </si>
  <si>
    <t>Planned Completion</t>
  </si>
  <si>
    <t>Time Now</t>
  </si>
  <si>
    <t>Time Earned</t>
  </si>
  <si>
    <t>Work Performance Variance</t>
  </si>
  <si>
    <t>Work Performance Index</t>
  </si>
  <si>
    <t>Expected Completion</t>
  </si>
  <si>
    <t>Variance At Completion</t>
  </si>
  <si>
    <t>Months</t>
  </si>
  <si>
    <t>Weeks</t>
  </si>
  <si>
    <t>Days</t>
  </si>
  <si>
    <t>Expected Completion Date</t>
  </si>
  <si>
    <r>
      <rPr>
        <b/>
        <sz val="11"/>
        <color rgb="FFC00000"/>
        <rFont val="Calibri"/>
        <family val="2"/>
        <scheme val="minor"/>
      </rPr>
      <t xml:space="preserve">Note: </t>
    </r>
    <r>
      <rPr>
        <sz val="11"/>
        <color rgb="FFC00000"/>
        <rFont val="Calibri"/>
        <family val="2"/>
        <scheme val="minor"/>
      </rPr>
      <t>This date is an approximation, WPM does not include a detailed calendar.</t>
    </r>
  </si>
  <si>
    <t>Time Units</t>
  </si>
  <si>
    <t>Graph Data</t>
  </si>
  <si>
    <t>Cumulative</t>
  </si>
  <si>
    <t>WP</t>
  </si>
  <si>
    <t>WA</t>
  </si>
  <si>
    <t>Per Unit</t>
  </si>
  <si>
    <t>Check Sums</t>
  </si>
  <si>
    <t>General Use</t>
  </si>
  <si>
    <r>
      <rPr>
        <b/>
        <sz val="11"/>
        <color theme="1"/>
        <rFont val="Calibri"/>
        <family val="2"/>
        <scheme val="minor"/>
      </rPr>
      <t>Project Name</t>
    </r>
    <r>
      <rPr>
        <sz val="11"/>
        <color theme="1"/>
        <rFont val="Calibri"/>
        <family val="2"/>
        <scheme val="minor"/>
      </rPr>
      <t xml:space="preserve"> - Enter an appropriate project name, this is used across the spreadsheets.</t>
    </r>
  </si>
  <si>
    <r>
      <rPr>
        <b/>
        <sz val="11"/>
        <color theme="1"/>
        <rFont val="Calibri"/>
        <family val="2"/>
        <scheme val="minor"/>
      </rPr>
      <t>Work Days Per Week</t>
    </r>
    <r>
      <rPr>
        <sz val="11"/>
        <color theme="1"/>
        <rFont val="Calibri"/>
        <family val="2"/>
        <scheme val="minor"/>
      </rPr>
      <t xml:space="preserve"> - Select the number of working days per week from the pull-down list. </t>
    </r>
  </si>
  <si>
    <r>
      <rPr>
        <b/>
        <sz val="11"/>
        <color theme="1"/>
        <rFont val="Calibri"/>
        <family val="2"/>
        <scheme val="minor"/>
      </rPr>
      <t xml:space="preserve">Project Start and End Dates.  </t>
    </r>
    <r>
      <rPr>
        <sz val="11"/>
        <color theme="1"/>
        <rFont val="Calibri"/>
        <family val="2"/>
        <scheme val="minor"/>
      </rPr>
      <t xml:space="preserve">Start and end dates are required for the calculations. Date format in this version of the spreadsheet is </t>
    </r>
    <r>
      <rPr>
        <b/>
        <sz val="11"/>
        <color theme="1"/>
        <rFont val="Calibri"/>
        <family val="2"/>
        <scheme val="minor"/>
      </rPr>
      <t>DD/Month/YY</t>
    </r>
    <r>
      <rPr>
        <sz val="11"/>
        <color theme="1"/>
        <rFont val="Calibri"/>
        <family val="2"/>
        <scheme val="minor"/>
      </rPr>
      <t xml:space="preserve">.  </t>
    </r>
  </si>
  <si>
    <t>Work Planned (WP)</t>
  </si>
  <si>
    <t>Work Accomplished (WA)</t>
  </si>
  <si>
    <r>
      <t xml:space="preserve">    </t>
    </r>
    <r>
      <rPr>
        <b/>
        <sz val="12"/>
        <color rgb="FFC00000"/>
        <rFont val="Calibri"/>
        <family val="2"/>
        <scheme val="minor"/>
      </rPr>
      <t>Note:</t>
    </r>
    <r>
      <rPr>
        <sz val="12"/>
        <color rgb="FFC00000"/>
        <rFont val="Calibri"/>
        <family val="2"/>
        <scheme val="minor"/>
      </rPr>
      <t xml:space="preserve"> Minor differences between the  
    data and date based calculations for PC 
    are to be expected.  See 'Instructions' Tab.</t>
    </r>
  </si>
  <si>
    <t>Results &amp; Calculations</t>
  </si>
  <si>
    <r>
      <rPr>
        <b/>
        <sz val="11"/>
        <color theme="1"/>
        <rFont val="Calibri"/>
        <family val="2"/>
        <scheme val="minor"/>
      </rPr>
      <t>Duration Units</t>
    </r>
    <r>
      <rPr>
        <sz val="11"/>
        <color theme="1"/>
        <rFont val="Calibri"/>
        <family val="2"/>
        <scheme val="minor"/>
      </rPr>
      <t xml:space="preserve"> - the spreadsheet is set up to calculate 60 Months (5 years), 60 weeks or 60 days. 
Select your preferred time unit for each work period from the pull-down list. </t>
    </r>
  </si>
  <si>
    <r>
      <rPr>
        <b/>
        <sz val="11"/>
        <color theme="1"/>
        <rFont val="Calibri"/>
        <family val="2"/>
        <scheme val="minor"/>
      </rPr>
      <t>Units of Measure</t>
    </r>
    <r>
      <rPr>
        <sz val="11"/>
        <color theme="1"/>
        <rFont val="Calibri"/>
        <family val="2"/>
        <scheme val="minor"/>
      </rPr>
      <t xml:space="preserve"> - describes the way work is measured. This can be any unit of your choosing from $ Dollars, through 'Story Points', to the work outputs being counted. </t>
    </r>
  </si>
  <si>
    <t>Total Allocated</t>
  </si>
  <si>
    <t>Total Recorded</t>
  </si>
  <si>
    <t>The Work Planned is the foundation of the WPM calculations, enter the number of units of work planned to be produced in each work period.  The values entered are per the 'Units of Measure' established during the project set up.
Where the project is still working, but no production is planned in a time period, enter Zero (0) in at least one cell.  This ensures the time period is included in the PC count.
The baseline for Worked Planned is set at the start of the project (this should not change).
Between 1 and 14 line-items can be entered to establish the plan - at least one set of data is needed. 
Descriptions of the work can be included in the first column. 
Variations to the planned baseline can be added in the 'Variation' section in the lower part of the screen.</t>
  </si>
  <si>
    <t>Work Performance Management - Spreadsheet</t>
  </si>
  <si>
    <t>Data Date</t>
  </si>
  <si>
    <t xml:space="preserve">Time Now =  </t>
  </si>
  <si>
    <t>Data Date =</t>
  </si>
  <si>
    <t>Work Periods to TN =</t>
  </si>
  <si>
    <t>Note: This date is an approximation, WPM does not include a detailed calendar.</t>
  </si>
  <si>
    <t xml:space="preserve">Time Now = </t>
  </si>
  <si>
    <t>The Calculations are automatic and occur as data is entered. Complete all input as at a date before using the results.  
A difference between the PC (Data) and PC (Calendar) durations is expected and has two sources. Minor differences are due to the data always working in whole units, the start and finish dates may not be precisely at the start, or end, of a week, or month, this is not a problem.  The second cause is the number of time periods in the WP data set are different to the number between the dates, this error needs correcting. Any variance is adjusted against the project completion date.
The Report tab holds a formatted report to output the information assessed as at Time Now.</t>
  </si>
  <si>
    <t>Date Format used DD-MMM-YY</t>
  </si>
  <si>
    <t>The Work Accomplished is recorded at the end of each work period. The values entered are as per the 'Units of Measure' used to establish the Work Planned.
Between 1 and 14 line items can be entered to establish the plan - at least one set of data is needed. The Work Accomplished should be recorded against the same line items as used in the WP.
Where needed, descriptions of the work can be included in the first column. 
Work Accomplished on Variations may be entered in the 'Variation' section in the lower part of the screen.</t>
  </si>
  <si>
    <r>
      <t>This Excel Workbook and the WPM Logo are © copyright Mosaic Project Services Pty Ltd and ™ trademarked.</t>
    </r>
    <r>
      <rPr>
        <sz val="2"/>
        <color theme="1"/>
        <rFont val="Calibri"/>
        <family val="2"/>
        <scheme val="minor"/>
      </rPr>
      <t xml:space="preserve">
 </t>
    </r>
    <r>
      <rPr>
        <sz val="11"/>
        <color theme="1"/>
        <rFont val="Calibri"/>
        <family val="2"/>
        <scheme val="minor"/>
      </rPr>
      <t xml:space="preserve">
</t>
    </r>
  </si>
  <si>
    <t>https://mosaicprojects.com.au/shop-easy-WPM_WS.php</t>
  </si>
  <si>
    <r>
      <t xml:space="preserve">The spreadsheets and workbook are protected to ensure the calculations perform as intended.
Data Entry is allowed in the fields with a </t>
    </r>
    <r>
      <rPr>
        <b/>
        <sz val="11"/>
        <color theme="1"/>
        <rFont val="Calibri"/>
        <family val="2"/>
        <scheme val="minor"/>
      </rPr>
      <t>White</t>
    </r>
    <r>
      <rPr>
        <sz val="11"/>
        <color theme="1"/>
        <rFont val="Calibri"/>
        <family val="2"/>
        <scheme val="minor"/>
      </rPr>
      <t xml:space="preserve"> fill.
The project set up information at the top of the </t>
    </r>
    <r>
      <rPr>
        <b/>
        <sz val="11"/>
        <color theme="1"/>
        <rFont val="Calibri"/>
        <family val="2"/>
        <scheme val="minor"/>
      </rPr>
      <t>Master</t>
    </r>
    <r>
      <rPr>
        <sz val="11"/>
        <color theme="1"/>
        <rFont val="Calibri"/>
        <family val="2"/>
        <scheme val="minor"/>
      </rPr>
      <t xml:space="preserve"> sheet is required for the calculations.  All fields are needed, when complete the red </t>
    </r>
    <r>
      <rPr>
        <b/>
        <sz val="11"/>
        <color theme="1"/>
        <rFont val="Calibri"/>
        <family val="2"/>
        <scheme val="minor"/>
      </rPr>
      <t>WARNING</t>
    </r>
    <r>
      <rPr>
        <sz val="11"/>
        <color theme="1"/>
        <rFont val="Calibri"/>
        <family val="2"/>
        <scheme val="minor"/>
      </rPr>
      <t xml:space="preserve"> is no longer shown. Provided the required data has been entered correctly, all calculations are performed automatically.
For more information see the PFD file </t>
    </r>
    <r>
      <rPr>
        <b/>
        <sz val="11"/>
        <color theme="1"/>
        <rFont val="Calibri"/>
        <family val="2"/>
        <scheme val="minor"/>
      </rPr>
      <t>'WPM Instructions for Use'</t>
    </r>
    <r>
      <rPr>
        <sz val="11"/>
        <color theme="1"/>
        <rFont val="Calibri"/>
        <family val="2"/>
        <scheme val="minor"/>
      </rPr>
      <t xml:space="preserve">  downloaded with this spreadsheet. Copies of this document can be obtained from:</t>
    </r>
  </si>
  <si>
    <r>
      <t xml:space="preserve">
</t>
    </r>
    <r>
      <rPr>
        <b/>
        <sz val="11"/>
        <color theme="2" tint="-0.499984740745262"/>
        <rFont val="Calibri"/>
        <family val="2"/>
        <scheme val="minor"/>
      </rPr>
      <t>Mosaic Project Services Pty Ltd</t>
    </r>
    <r>
      <rPr>
        <sz val="11"/>
        <color theme="2" tint="-0.499984740745262"/>
        <rFont val="Calibri"/>
        <family val="2"/>
        <scheme val="minor"/>
      </rPr>
      <t xml:space="preserve">
PO Box 5150, South Melbourne
VIC 3125, Australia.</t>
    </r>
  </si>
  <si>
    <t>The WPM methodology is available for use and adaptation under a Creative Commons 3.0 License, download from:</t>
  </si>
  <si>
    <t xml:space="preserve">WP Planned Completion (PC) = </t>
  </si>
  <si>
    <t>PC (Dates) =</t>
  </si>
  <si>
    <t>PC (Data) =</t>
  </si>
  <si>
    <t>The planned duration for this project (Dates) is:</t>
  </si>
  <si>
    <t xml:space="preserve">Time Now (TN) from below = </t>
  </si>
  <si>
    <t xml:space="preserve">Data Date from Master = </t>
  </si>
  <si>
    <t>Project management and overheads</t>
  </si>
  <si>
    <t>Site management and services</t>
  </si>
  <si>
    <t>Site set up</t>
  </si>
  <si>
    <t>Earth works</t>
  </si>
  <si>
    <t>Manfr. &amp; Install PC Bridge Deck</t>
  </si>
  <si>
    <t>Concrete piers &amp; walls</t>
  </si>
  <si>
    <t>Embankment works</t>
  </si>
  <si>
    <t>Track works</t>
  </si>
  <si>
    <t>Clear Site &amp; Make Good</t>
  </si>
  <si>
    <t>Design Work Unit (WU)</t>
  </si>
  <si>
    <t>Concept design</t>
  </si>
  <si>
    <t>20% Design development</t>
  </si>
  <si>
    <t>80% Design development</t>
  </si>
  <si>
    <t xml:space="preserve">Full Design </t>
  </si>
  <si>
    <t>Finalization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</si>
</sst>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000"/>
    <numFmt numFmtId="166" formatCode="0.00000"/>
  </numFmts>
  <fonts count="27"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8"/>
      <color rgb="FFC00000"/>
      <name val="Calibri"/>
      <family val="2"/>
      <scheme val="minor"/>
    </font>
    <font>
      <b/>
      <sz val="11"/>
      <color rgb="FFC00000"/>
      <name val="Calibri"/>
      <family val="2"/>
      <scheme val="minor"/>
    </font>
    <font>
      <sz val="11"/>
      <color rgb="FFC00000"/>
      <name val="Calibri"/>
      <family val="2"/>
      <scheme val="minor"/>
    </font>
    <font>
      <b/>
      <sz val="12"/>
      <color rgb="FFC00000"/>
      <name val="Calibri"/>
      <family val="2"/>
      <scheme val="minor"/>
    </font>
    <font>
      <b/>
      <sz val="14"/>
      <color rgb="FFC00000"/>
      <name val="Calibri"/>
      <family val="2"/>
      <scheme val="minor"/>
    </font>
    <font>
      <sz val="12"/>
      <color rgb="FFC00000"/>
      <name val="Calibri"/>
      <family val="2"/>
      <scheme val="minor"/>
    </font>
    <font>
      <b/>
      <sz val="16"/>
      <color rgb="FFC00000"/>
      <name val="Calibri"/>
      <family val="2"/>
      <scheme val="minor"/>
    </font>
    <font>
      <b/>
      <sz val="11"/>
      <color theme="1"/>
      <name val="Calibri"/>
      <family val="2"/>
      <scheme val="minor"/>
    </font>
    <font>
      <b/>
      <sz val="14"/>
      <color rgb="FFFF0000"/>
      <name val="Calibri"/>
      <family val="2"/>
      <scheme val="minor"/>
    </font>
    <font>
      <b/>
      <sz val="12"/>
      <color rgb="FFFF0000"/>
      <name val="Calibri"/>
      <family val="2"/>
      <scheme val="minor"/>
    </font>
    <font>
      <b/>
      <sz val="12"/>
      <color rgb="FFF2EFEE"/>
      <name val="Calibri"/>
      <family val="2"/>
      <scheme val="minor"/>
    </font>
    <font>
      <b/>
      <sz val="8"/>
      <color rgb="FFC00000"/>
      <name val="Calibri"/>
      <family val="2"/>
      <scheme val="minor"/>
    </font>
    <font>
      <sz val="11"/>
      <color rgb="FFF2EFEE"/>
      <name val="Calibri"/>
      <family val="2"/>
      <scheme val="minor"/>
    </font>
    <font>
      <b/>
      <sz val="11"/>
      <color rgb="FFFF0000"/>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sz val="2"/>
      <color theme="1"/>
      <name val="Calibri"/>
      <family val="2"/>
      <scheme val="minor"/>
    </font>
    <font>
      <b/>
      <sz val="12"/>
      <name val="Calibri"/>
      <family val="2"/>
      <scheme val="minor"/>
    </font>
    <font>
      <b/>
      <sz val="18"/>
      <color theme="1"/>
      <name val="Calibri"/>
      <family val="2"/>
      <scheme val="minor"/>
    </font>
    <font>
      <u/>
      <sz val="11"/>
      <color theme="10"/>
      <name val="Calibri"/>
      <family val="2"/>
      <scheme val="minor"/>
    </font>
    <font>
      <sz val="11"/>
      <color theme="2" tint="-0.499984740745262"/>
      <name val="Calibri"/>
      <family val="2"/>
      <scheme val="minor"/>
    </font>
    <font>
      <b/>
      <sz val="11"/>
      <color theme="2" tint="-0.499984740745262"/>
      <name val="Calibri"/>
      <family val="2"/>
      <scheme val="minor"/>
    </font>
  </fonts>
  <fills count="5">
    <fill>
      <patternFill patternType="none"/>
    </fill>
    <fill>
      <patternFill patternType="gray125"/>
    </fill>
    <fill>
      <patternFill patternType="solid">
        <fgColor rgb="FFCCC0BC"/>
        <bgColor indexed="64"/>
      </patternFill>
    </fill>
    <fill>
      <patternFill patternType="solid">
        <fgColor rgb="FFF2EFEE"/>
        <bgColor indexed="64"/>
      </patternFill>
    </fill>
    <fill>
      <patternFill patternType="solid">
        <fgColor theme="0"/>
        <bgColor indexed="64"/>
      </patternFill>
    </fill>
  </fills>
  <borders count="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ck">
        <color rgb="FFC00000"/>
      </bottom>
      <diagonal/>
    </border>
    <border>
      <left/>
      <right/>
      <top style="thin">
        <color rgb="FFC00000"/>
      </top>
      <bottom/>
      <diagonal/>
    </border>
  </borders>
  <cellStyleXfs count="2">
    <xf numFmtId="0" fontId="0" fillId="0" borderId="0"/>
    <xf numFmtId="0" fontId="24" fillId="0" borderId="0" applyNumberFormat="0" applyFill="0" applyBorder="0" applyAlignment="0" applyProtection="0"/>
  </cellStyleXfs>
  <cellXfs count="95">
    <xf numFmtId="0" fontId="0" fillId="0" borderId="0" xfId="0"/>
    <xf numFmtId="0" fontId="1" fillId="0" borderId="0" xfId="0" applyFont="1"/>
    <xf numFmtId="0" fontId="0" fillId="2" borderId="0" xfId="0" applyFill="1"/>
    <xf numFmtId="0" fontId="6" fillId="2" borderId="0" xfId="0" applyFont="1" applyFill="1"/>
    <xf numFmtId="0" fontId="3" fillId="2" borderId="0" xfId="0" applyFont="1" applyFill="1" applyAlignment="1">
      <alignment horizontal="center" vertical="center"/>
    </xf>
    <xf numFmtId="0" fontId="0" fillId="3" borderId="0" xfId="0" applyFill="1"/>
    <xf numFmtId="0" fontId="4" fillId="3" borderId="0" xfId="0" applyFont="1" applyFill="1"/>
    <xf numFmtId="0" fontId="6" fillId="3" borderId="0" xfId="0" applyFont="1" applyFill="1"/>
    <xf numFmtId="0" fontId="8" fillId="3" borderId="0" xfId="0" applyFont="1" applyFill="1" applyAlignment="1">
      <alignment vertical="center"/>
    </xf>
    <xf numFmtId="0" fontId="5" fillId="3" borderId="0" xfId="0" applyFont="1" applyFill="1" applyAlignment="1">
      <alignment horizontal="left" vertical="center"/>
    </xf>
    <xf numFmtId="0" fontId="3" fillId="3" borderId="0" xfId="0" applyFont="1" applyFill="1" applyAlignment="1">
      <alignment horizontal="center" vertical="center"/>
    </xf>
    <xf numFmtId="0" fontId="6" fillId="3" borderId="0" xfId="0" applyFont="1" applyFill="1" applyAlignment="1">
      <alignment horizontal="right" vertical="center"/>
    </xf>
    <xf numFmtId="0" fontId="0" fillId="3" borderId="0" xfId="0" applyFill="1" applyAlignment="1">
      <alignment horizontal="right"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applyAlignment="1">
      <alignment horizontal="right" vertical="center"/>
    </xf>
    <xf numFmtId="0" fontId="7" fillId="3" borderId="0" xfId="0" applyFont="1" applyFill="1" applyAlignment="1">
      <alignment horizontal="right" vertical="center"/>
    </xf>
    <xf numFmtId="0" fontId="6" fillId="3" borderId="0" xfId="0" applyFont="1" applyFill="1" applyAlignment="1">
      <alignment horizontal="center"/>
    </xf>
    <xf numFmtId="0" fontId="5" fillId="3" borderId="0" xfId="0" applyFont="1" applyFill="1"/>
    <xf numFmtId="165" fontId="5" fillId="3" borderId="0" xfId="0" applyNumberFormat="1" applyFont="1" applyFill="1"/>
    <xf numFmtId="166" fontId="6" fillId="3" borderId="0" xfId="0" applyNumberFormat="1" applyFont="1" applyFill="1" applyAlignment="1">
      <alignment horizontal="center" vertical="center"/>
    </xf>
    <xf numFmtId="0" fontId="7" fillId="3" borderId="0" xfId="0" applyFont="1" applyFill="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left" vertical="center"/>
    </xf>
    <xf numFmtId="0" fontId="5" fillId="3" borderId="0" xfId="0" applyFont="1" applyFill="1" applyAlignment="1">
      <alignment vertical="center"/>
    </xf>
    <xf numFmtId="0" fontId="7" fillId="3" borderId="0" xfId="0" applyFont="1" applyFill="1" applyAlignment="1">
      <alignment horizontal="left" vertical="center"/>
    </xf>
    <xf numFmtId="0" fontId="7" fillId="3" borderId="0" xfId="0" quotePrefix="1" applyFont="1" applyFill="1" applyAlignment="1">
      <alignment vertical="center"/>
    </xf>
    <xf numFmtId="164" fontId="7" fillId="3" borderId="0" xfId="0" applyNumberFormat="1" applyFont="1" applyFill="1" applyAlignment="1">
      <alignment vertical="center"/>
    </xf>
    <xf numFmtId="0" fontId="6" fillId="3" borderId="0" xfId="0" applyFont="1" applyFill="1" applyAlignment="1">
      <alignment vertical="center"/>
    </xf>
    <xf numFmtId="0" fontId="5" fillId="3" borderId="0" xfId="0" applyFont="1" applyFill="1" applyAlignment="1">
      <alignment horizontal="center" vertical="center"/>
    </xf>
    <xf numFmtId="0" fontId="10" fillId="3" borderId="0" xfId="0" applyFont="1" applyFill="1" applyAlignment="1">
      <alignment vertical="center"/>
    </xf>
    <xf numFmtId="0" fontId="5" fillId="3" borderId="5" xfId="0" applyFont="1" applyFill="1" applyBorder="1" applyAlignment="1">
      <alignment horizontal="right" vertical="center"/>
    </xf>
    <xf numFmtId="0" fontId="6" fillId="3" borderId="5" xfId="0" applyFont="1" applyFill="1" applyBorder="1" applyAlignment="1">
      <alignment horizontal="center" vertical="center"/>
    </xf>
    <xf numFmtId="0" fontId="12" fillId="3" borderId="0" xfId="0" applyFont="1" applyFill="1" applyAlignment="1">
      <alignment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0" fontId="14" fillId="3" borderId="0" xfId="0" applyFont="1" applyFill="1" applyAlignment="1">
      <alignment horizontal="center" vertical="center"/>
    </xf>
    <xf numFmtId="0" fontId="0" fillId="0" borderId="0" xfId="0" applyProtection="1">
      <protection locked="0"/>
    </xf>
    <xf numFmtId="0" fontId="2" fillId="3" borderId="0" xfId="0" applyFont="1" applyFill="1"/>
    <xf numFmtId="0" fontId="15" fillId="3" borderId="0" xfId="0" applyFont="1" applyFill="1" applyAlignment="1">
      <alignment vertical="center"/>
    </xf>
    <xf numFmtId="0" fontId="6" fillId="3" borderId="0" xfId="0" applyFont="1" applyFill="1" applyAlignment="1">
      <alignment horizontal="left" vertical="center"/>
    </xf>
    <xf numFmtId="0" fontId="16" fillId="3" borderId="0" xfId="0" applyFont="1" applyFill="1" applyAlignment="1">
      <alignment horizontal="center" vertical="center"/>
    </xf>
    <xf numFmtId="0" fontId="0" fillId="0" borderId="0" xfId="0" applyAlignment="1">
      <alignment horizontal="left" vertical="center"/>
    </xf>
    <xf numFmtId="0" fontId="6" fillId="3" borderId="0" xfId="0" applyFont="1" applyFill="1" applyAlignment="1">
      <alignment horizontal="center" wrapText="1"/>
    </xf>
    <xf numFmtId="0" fontId="0" fillId="0" borderId="0" xfId="0" applyAlignment="1">
      <alignment horizontal="center" vertical="center"/>
    </xf>
    <xf numFmtId="0" fontId="6" fillId="3" borderId="0" xfId="0" applyFont="1" applyFill="1" applyAlignment="1">
      <alignment horizontal="left" vertical="top"/>
    </xf>
    <xf numFmtId="0" fontId="17" fillId="3" borderId="0" xfId="0" applyFont="1" applyFill="1" applyAlignment="1">
      <alignment horizontal="left" vertical="top"/>
    </xf>
    <xf numFmtId="0" fontId="17" fillId="3" borderId="0" xfId="0" applyFont="1" applyFill="1" applyAlignment="1">
      <alignment vertical="center"/>
    </xf>
    <xf numFmtId="0" fontId="7" fillId="3" borderId="4" xfId="0" applyFont="1" applyFill="1" applyBorder="1" applyAlignment="1">
      <alignment horizontal="left" vertical="top"/>
    </xf>
    <xf numFmtId="0" fontId="7" fillId="3" borderId="0" xfId="0" applyFont="1" applyFill="1" applyAlignment="1">
      <alignment horizontal="left" vertical="top"/>
    </xf>
    <xf numFmtId="0" fontId="4" fillId="3" borderId="0" xfId="0" applyFont="1" applyFill="1" applyAlignment="1">
      <alignment vertical="center"/>
    </xf>
    <xf numFmtId="0" fontId="0" fillId="3" borderId="0" xfId="0" applyFill="1" applyAlignment="1">
      <alignment vertical="center"/>
    </xf>
    <xf numFmtId="0" fontId="19" fillId="3" borderId="0" xfId="0" applyFont="1" applyFill="1"/>
    <xf numFmtId="0" fontId="10" fillId="3" borderId="0" xfId="0" applyFont="1" applyFill="1" applyAlignment="1">
      <alignment horizontal="left" vertical="center"/>
    </xf>
    <xf numFmtId="0" fontId="19" fillId="3" borderId="0" xfId="0" applyFont="1" applyFill="1" applyAlignment="1">
      <alignment horizontal="left" vertical="center"/>
    </xf>
    <xf numFmtId="0" fontId="0" fillId="3" borderId="0" xfId="0" applyFill="1" applyAlignment="1">
      <alignment horizontal="left" vertical="center"/>
    </xf>
    <xf numFmtId="0" fontId="1" fillId="0" borderId="0" xfId="0" applyFont="1" applyAlignment="1">
      <alignment horizontal="right" vertical="center"/>
    </xf>
    <xf numFmtId="0" fontId="18" fillId="0" borderId="0" xfId="0" applyFont="1" applyAlignment="1">
      <alignment horizontal="left" vertical="center"/>
    </xf>
    <xf numFmtId="0" fontId="11" fillId="0" borderId="0" xfId="0" applyFont="1" applyAlignment="1">
      <alignment horizontal="left" vertical="center"/>
    </xf>
    <xf numFmtId="0" fontId="3" fillId="2" borderId="0" xfId="0" applyFont="1" applyFill="1"/>
    <xf numFmtId="0" fontId="3" fillId="0" borderId="0" xfId="0" applyFont="1"/>
    <xf numFmtId="0" fontId="0" fillId="4" borderId="0" xfId="0" applyFill="1"/>
    <xf numFmtId="1" fontId="7" fillId="3" borderId="0" xfId="0" applyNumberFormat="1" applyFont="1" applyFill="1" applyAlignment="1">
      <alignment horizontal="left"/>
    </xf>
    <xf numFmtId="0" fontId="0" fillId="0" borderId="0" xfId="0" applyAlignment="1" applyProtection="1">
      <alignment horizontal="center" vertical="center"/>
      <protection locked="0"/>
    </xf>
    <xf numFmtId="0" fontId="8" fillId="3" borderId="0" xfId="0" applyFont="1" applyFill="1" applyAlignment="1">
      <alignment horizontal="left" vertical="center"/>
    </xf>
    <xf numFmtId="1" fontId="7" fillId="3" borderId="0" xfId="0" applyNumberFormat="1" applyFont="1" applyFill="1" applyAlignment="1">
      <alignment horizontal="left" vertical="center"/>
    </xf>
    <xf numFmtId="0" fontId="13" fillId="3" borderId="0" xfId="0" applyFont="1" applyFill="1" applyAlignment="1">
      <alignment horizontal="left" vertical="center"/>
    </xf>
    <xf numFmtId="0" fontId="12" fillId="3" borderId="0" xfId="0" applyFont="1" applyFill="1" applyAlignment="1">
      <alignment horizontal="center" vertical="center"/>
    </xf>
    <xf numFmtId="0" fontId="5" fillId="3" borderId="0" xfId="0" applyFont="1" applyFill="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164" fontId="2" fillId="0" borderId="1" xfId="0" applyNumberFormat="1" applyFont="1" applyBorder="1" applyAlignment="1">
      <alignment horizontal="left" vertical="center"/>
    </xf>
    <xf numFmtId="164" fontId="2" fillId="0" borderId="3" xfId="0" applyNumberFormat="1" applyFont="1" applyBorder="1" applyAlignment="1">
      <alignment horizontal="left" vertical="center"/>
    </xf>
    <xf numFmtId="0" fontId="9" fillId="3" borderId="0" xfId="0" applyFont="1" applyFill="1" applyAlignment="1">
      <alignment horizontal="left" vertical="center" wrapText="1"/>
    </xf>
    <xf numFmtId="164" fontId="22" fillId="0" borderId="1" xfId="0" applyNumberFormat="1" applyFont="1" applyBorder="1" applyAlignment="1">
      <alignment horizontal="left" vertical="center"/>
    </xf>
    <xf numFmtId="164" fontId="22" fillId="0" borderId="3" xfId="0" applyNumberFormat="1" applyFont="1" applyBorder="1" applyAlignment="1">
      <alignment horizontal="left" vertical="center"/>
    </xf>
    <xf numFmtId="0" fontId="7" fillId="3" borderId="0" xfId="0" applyFont="1" applyFill="1" applyAlignment="1">
      <alignment horizontal="left" vertical="center"/>
    </xf>
    <xf numFmtId="0" fontId="0" fillId="0" borderId="0" xfId="0" applyAlignment="1" applyProtection="1">
      <alignment horizontal="right" vertical="center"/>
      <protection locked="0"/>
    </xf>
    <xf numFmtId="0" fontId="8" fillId="3" borderId="0" xfId="0" applyFont="1" applyFill="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right" vertical="center"/>
    </xf>
    <xf numFmtId="164" fontId="10" fillId="3" borderId="0" xfId="0" applyNumberFormat="1" applyFont="1" applyFill="1" applyAlignment="1">
      <alignment horizontal="left" vertical="center"/>
    </xf>
    <xf numFmtId="0" fontId="7" fillId="3" borderId="0" xfId="0" applyFont="1" applyFill="1" applyAlignment="1">
      <alignment horizontal="right" vertical="center"/>
    </xf>
    <xf numFmtId="0" fontId="0" fillId="0" borderId="0" xfId="0" applyAlignment="1">
      <alignment horizontal="left" vertical="top" wrapText="1"/>
    </xf>
    <xf numFmtId="0" fontId="24" fillId="0" borderId="0" xfId="1" applyAlignment="1">
      <alignment horizontal="center" vertical="center"/>
    </xf>
    <xf numFmtId="0" fontId="0" fillId="0" borderId="0" xfId="0" applyAlignment="1">
      <alignment horizontal="center" vertical="center"/>
    </xf>
    <xf numFmtId="0" fontId="20"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left" vertical="center"/>
    </xf>
    <xf numFmtId="0" fontId="24" fillId="0" borderId="0" xfId="1" applyAlignment="1">
      <alignment horizontal="center" vertical="top" wrapText="1"/>
    </xf>
    <xf numFmtId="164" fontId="11" fillId="0" borderId="0" xfId="0" applyNumberFormat="1" applyFont="1" applyAlignment="1">
      <alignment horizontal="left" vertical="center"/>
    </xf>
    <xf numFmtId="0" fontId="23" fillId="0" borderId="0" xfId="0" applyFont="1" applyAlignment="1">
      <alignment horizontal="center" vertical="top"/>
    </xf>
    <xf numFmtId="164" fontId="1" fillId="0" borderId="0" xfId="0" applyNumberFormat="1" applyFont="1" applyAlignment="1">
      <alignment horizontal="left" vertical="center"/>
    </xf>
    <xf numFmtId="165" fontId="0" fillId="0" borderId="0" xfId="0" applyNumberFormat="1" applyAlignment="1">
      <alignment horizontal="left" vertical="center"/>
    </xf>
  </cellXfs>
  <cellStyles count="2">
    <cellStyle name="Hyperlink" xfId="1" builtinId="8"/>
    <cellStyle name="Normal" xfId="0" builtinId="0"/>
  </cellStyles>
  <dxfs count="4">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2EFEE"/>
      <color rgb="FFCCC0BC"/>
      <color rgb="FFEBE3D9"/>
      <color rgb="FFECE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2.xml"/><Relationship Id="rId18" Type="http://schemas.microsoft.com/office/2017/10/relationships/person" Target="persons/person5.xml"/><Relationship Id="rId3" Type="http://schemas.openxmlformats.org/officeDocument/2006/relationships/worksheet" Target="worksheets/sheet3.xml"/><Relationship Id="rId21" Type="http://schemas.microsoft.com/office/2017/10/relationships/person" Target="persons/person10.xml"/><Relationship Id="rId7" Type="http://schemas.openxmlformats.org/officeDocument/2006/relationships/styles" Target="styles.xml"/><Relationship Id="rId12" Type="http://schemas.microsoft.com/office/2017/10/relationships/person" Target="persons/person1.xml"/><Relationship Id="rId17" Type="http://schemas.microsoft.com/office/2017/10/relationships/person" Target="persons/person0.xml"/><Relationship Id="rId2" Type="http://schemas.openxmlformats.org/officeDocument/2006/relationships/worksheet" Target="worksheets/sheet2.xml"/><Relationship Id="rId16" Type="http://schemas.microsoft.com/office/2017/10/relationships/person" Target="persons/person6.xml"/><Relationship Id="rId20" Type="http://schemas.microsoft.com/office/2017/10/relationships/person" Target="persons/person9.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7.xml"/><Relationship Id="rId24" Type="http://schemas.microsoft.com/office/2017/10/relationships/person" Target="persons/person.xml"/><Relationship Id="rId5" Type="http://schemas.openxmlformats.org/officeDocument/2006/relationships/worksheet" Target="worksheets/sheet5.xml"/><Relationship Id="rId15" Type="http://schemas.microsoft.com/office/2017/10/relationships/person" Target="persons/person4.xml"/><Relationship Id="rId23" Type="http://schemas.microsoft.com/office/2017/10/relationships/person" Target="persons/person11.xml"/><Relationship Id="rId19" Type="http://schemas.microsoft.com/office/2017/10/relationships/person" Target="persons/person8.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12.xml"/><Relationship Id="rId14" Type="http://schemas.microsoft.com/office/2017/10/relationships/person" Target="persons/person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Work</a:t>
            </a:r>
            <a:r>
              <a:rPr lang="en-AU" b="1" baseline="0"/>
              <a:t> Planned vs Work Accomplished</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Master!$D$36</c:f>
              <c:strCache>
                <c:ptCount val="1"/>
                <c:pt idx="0">
                  <c:v>WP</c:v>
                </c:pt>
              </c:strCache>
            </c:strRef>
          </c:tx>
          <c:spPr>
            <a:ln w="28575" cap="rnd">
              <a:solidFill>
                <a:schemeClr val="accent1"/>
              </a:solidFill>
              <a:round/>
            </a:ln>
            <a:effectLst/>
          </c:spPr>
          <c:marker>
            <c:symbol val="none"/>
          </c:marker>
          <c:val>
            <c:numRef>
              <c:f>Master!$D$37:$D$96</c:f>
              <c:numCache>
                <c:formatCode>General</c:formatCode>
                <c:ptCount val="60"/>
                <c:pt idx="0">
                  <c:v>1</c:v>
                </c:pt>
                <c:pt idx="1">
                  <c:v>2</c:v>
                </c:pt>
                <c:pt idx="2">
                  <c:v>4</c:v>
                </c:pt>
                <c:pt idx="3">
                  <c:v>6</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29</c:v>
                </c:pt>
                <c:pt idx="27">
                  <c:v>29</c:v>
                </c:pt>
                <c:pt idx="28">
                  <c:v>29</c:v>
                </c:pt>
                <c:pt idx="29">
                  <c:v>29</c:v>
                </c:pt>
                <c:pt idx="30">
                  <c:v>29</c:v>
                </c:pt>
                <c:pt idx="31">
                  <c:v>29</c:v>
                </c:pt>
                <c:pt idx="32">
                  <c:v>29</c:v>
                </c:pt>
                <c:pt idx="33">
                  <c:v>29</c:v>
                </c:pt>
                <c:pt idx="34">
                  <c:v>29</c:v>
                </c:pt>
                <c:pt idx="35">
                  <c:v>29</c:v>
                </c:pt>
                <c:pt idx="36">
                  <c:v>29</c:v>
                </c:pt>
                <c:pt idx="37">
                  <c:v>29</c:v>
                </c:pt>
                <c:pt idx="38">
                  <c:v>29</c:v>
                </c:pt>
                <c:pt idx="39">
                  <c:v>29</c:v>
                </c:pt>
                <c:pt idx="40">
                  <c:v>29</c:v>
                </c:pt>
                <c:pt idx="41">
                  <c:v>29</c:v>
                </c:pt>
                <c:pt idx="42">
                  <c:v>29</c:v>
                </c:pt>
                <c:pt idx="43">
                  <c:v>29</c:v>
                </c:pt>
                <c:pt idx="44">
                  <c:v>29</c:v>
                </c:pt>
                <c:pt idx="45">
                  <c:v>29</c:v>
                </c:pt>
                <c:pt idx="46">
                  <c:v>29</c:v>
                </c:pt>
                <c:pt idx="47">
                  <c:v>29</c:v>
                </c:pt>
                <c:pt idx="48">
                  <c:v>29</c:v>
                </c:pt>
                <c:pt idx="49">
                  <c:v>29</c:v>
                </c:pt>
                <c:pt idx="50">
                  <c:v>29</c:v>
                </c:pt>
                <c:pt idx="51">
                  <c:v>29</c:v>
                </c:pt>
                <c:pt idx="52">
                  <c:v>29</c:v>
                </c:pt>
                <c:pt idx="53">
                  <c:v>29</c:v>
                </c:pt>
                <c:pt idx="54">
                  <c:v>29</c:v>
                </c:pt>
                <c:pt idx="55">
                  <c:v>29</c:v>
                </c:pt>
                <c:pt idx="56">
                  <c:v>29</c:v>
                </c:pt>
                <c:pt idx="57">
                  <c:v>29</c:v>
                </c:pt>
                <c:pt idx="58">
                  <c:v>29</c:v>
                </c:pt>
                <c:pt idx="59">
                  <c:v>29</c:v>
                </c:pt>
              </c:numCache>
            </c:numRef>
          </c:val>
          <c:smooth val="0"/>
          <c:extLst>
            <c:ext xmlns:c16="http://schemas.microsoft.com/office/drawing/2014/chart" uri="{C3380CC4-5D6E-409C-BE32-E72D297353CC}">
              <c16:uniqueId val="{00000000-3FBD-47BD-8B2D-AC03CEA4B6C9}"/>
            </c:ext>
          </c:extLst>
        </c:ser>
        <c:ser>
          <c:idx val="1"/>
          <c:order val="1"/>
          <c:tx>
            <c:strRef>
              <c:f>Master!$E$36</c:f>
              <c:strCache>
                <c:ptCount val="1"/>
                <c:pt idx="0">
                  <c:v>WA</c:v>
                </c:pt>
              </c:strCache>
            </c:strRef>
          </c:tx>
          <c:spPr>
            <a:ln w="28575" cap="rnd">
              <a:solidFill>
                <a:schemeClr val="accent2"/>
              </a:solidFill>
              <a:round/>
            </a:ln>
            <a:effectLst/>
          </c:spPr>
          <c:marker>
            <c:symbol val="none"/>
          </c:marker>
          <c:val>
            <c:numRef>
              <c:f>Master!$E$37:$E$96</c:f>
              <c:numCache>
                <c:formatCode>General</c:formatCode>
                <c:ptCount val="60"/>
                <c:pt idx="0">
                  <c:v>1</c:v>
                </c:pt>
                <c:pt idx="1">
                  <c:v>2</c:v>
                </c:pt>
                <c:pt idx="2">
                  <c:v>3</c:v>
                </c:pt>
                <c:pt idx="3">
                  <c:v>4</c:v>
                </c:pt>
                <c:pt idx="4">
                  <c:v>6</c:v>
                </c:pt>
                <c:pt idx="5">
                  <c:v>8</c:v>
                </c:pt>
                <c:pt idx="6">
                  <c:v>9</c:v>
                </c:pt>
                <c:pt idx="7">
                  <c:v>10</c:v>
                </c:pt>
                <c:pt idx="8">
                  <c:v>10.5</c:v>
                </c:pt>
                <c:pt idx="9">
                  <c:v>11.5</c:v>
                </c:pt>
                <c:pt idx="10">
                  <c:v>12</c:v>
                </c:pt>
                <c:pt idx="11">
                  <c:v>12.5</c:v>
                </c:pt>
                <c:pt idx="12">
                  <c:v>13</c:v>
                </c:pt>
                <c:pt idx="13">
                  <c:v>13</c:v>
                </c:pt>
                <c:pt idx="14">
                  <c:v>13</c:v>
                </c:pt>
                <c:pt idx="15">
                  <c:v>13</c:v>
                </c:pt>
                <c:pt idx="16">
                  <c:v>13</c:v>
                </c:pt>
                <c:pt idx="17">
                  <c:v>13</c:v>
                </c:pt>
                <c:pt idx="18">
                  <c:v>13</c:v>
                </c:pt>
                <c:pt idx="19">
                  <c:v>13</c:v>
                </c:pt>
                <c:pt idx="20">
                  <c:v>13</c:v>
                </c:pt>
                <c:pt idx="21">
                  <c:v>13</c:v>
                </c:pt>
                <c:pt idx="22">
                  <c:v>13</c:v>
                </c:pt>
                <c:pt idx="23">
                  <c:v>13</c:v>
                </c:pt>
                <c:pt idx="24">
                  <c:v>13</c:v>
                </c:pt>
                <c:pt idx="25">
                  <c:v>13</c:v>
                </c:pt>
                <c:pt idx="26">
                  <c:v>13</c:v>
                </c:pt>
                <c:pt idx="27">
                  <c:v>13</c:v>
                </c:pt>
                <c:pt idx="28">
                  <c:v>13</c:v>
                </c:pt>
                <c:pt idx="29">
                  <c:v>13</c:v>
                </c:pt>
                <c:pt idx="30">
                  <c:v>13</c:v>
                </c:pt>
                <c:pt idx="31">
                  <c:v>13</c:v>
                </c:pt>
                <c:pt idx="32">
                  <c:v>13</c:v>
                </c:pt>
                <c:pt idx="33">
                  <c:v>13</c:v>
                </c:pt>
                <c:pt idx="34">
                  <c:v>13</c:v>
                </c:pt>
                <c:pt idx="35">
                  <c:v>13</c:v>
                </c:pt>
                <c:pt idx="36">
                  <c:v>13</c:v>
                </c:pt>
                <c:pt idx="37">
                  <c:v>13</c:v>
                </c:pt>
                <c:pt idx="38">
                  <c:v>13</c:v>
                </c:pt>
                <c:pt idx="39">
                  <c:v>13</c:v>
                </c:pt>
                <c:pt idx="40">
                  <c:v>13</c:v>
                </c:pt>
                <c:pt idx="41">
                  <c:v>13</c:v>
                </c:pt>
                <c:pt idx="42">
                  <c:v>13</c:v>
                </c:pt>
                <c:pt idx="43">
                  <c:v>13</c:v>
                </c:pt>
                <c:pt idx="44">
                  <c:v>13</c:v>
                </c:pt>
                <c:pt idx="45">
                  <c:v>13</c:v>
                </c:pt>
                <c:pt idx="46">
                  <c:v>13</c:v>
                </c:pt>
                <c:pt idx="47">
                  <c:v>13</c:v>
                </c:pt>
                <c:pt idx="48">
                  <c:v>13</c:v>
                </c:pt>
                <c:pt idx="49">
                  <c:v>13</c:v>
                </c:pt>
                <c:pt idx="50">
                  <c:v>13</c:v>
                </c:pt>
                <c:pt idx="51">
                  <c:v>13</c:v>
                </c:pt>
                <c:pt idx="52">
                  <c:v>13</c:v>
                </c:pt>
                <c:pt idx="53">
                  <c:v>13</c:v>
                </c:pt>
                <c:pt idx="54">
                  <c:v>13</c:v>
                </c:pt>
                <c:pt idx="55">
                  <c:v>13</c:v>
                </c:pt>
                <c:pt idx="56">
                  <c:v>13</c:v>
                </c:pt>
                <c:pt idx="57">
                  <c:v>13</c:v>
                </c:pt>
                <c:pt idx="58">
                  <c:v>13</c:v>
                </c:pt>
                <c:pt idx="59">
                  <c:v>13</c:v>
                </c:pt>
              </c:numCache>
            </c:numRef>
          </c:val>
          <c:smooth val="0"/>
          <c:extLst>
            <c:ext xmlns:c16="http://schemas.microsoft.com/office/drawing/2014/chart" uri="{C3380CC4-5D6E-409C-BE32-E72D297353CC}">
              <c16:uniqueId val="{00000001-3FBD-47BD-8B2D-AC03CEA4B6C9}"/>
            </c:ext>
          </c:extLst>
        </c:ser>
        <c:dLbls>
          <c:showLegendKey val="0"/>
          <c:showVal val="0"/>
          <c:showCatName val="0"/>
          <c:showSerName val="0"/>
          <c:showPercent val="0"/>
          <c:showBubbleSize val="0"/>
        </c:dLbls>
        <c:smooth val="0"/>
        <c:axId val="611085224"/>
        <c:axId val="611082704"/>
      </c:lineChart>
      <c:catAx>
        <c:axId val="611085224"/>
        <c:scaling>
          <c:orientation val="minMax"/>
        </c:scaling>
        <c:delete val="0"/>
        <c:axPos val="b"/>
        <c:title>
          <c:tx>
            <c:strRef>
              <c:f>Master!$H$4</c:f>
              <c:strCache>
                <c:ptCount val="1"/>
                <c:pt idx="0">
                  <c:v>Weeks</c:v>
                </c:pt>
              </c:strCache>
            </c:strRef>
          </c:tx>
          <c:layout>
            <c:manualLayout>
              <c:xMode val="edge"/>
              <c:yMode val="edge"/>
              <c:x val="0.47961199721829645"/>
              <c:y val="0.956012147696197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82704"/>
        <c:crosses val="autoZero"/>
        <c:auto val="1"/>
        <c:lblAlgn val="ctr"/>
        <c:lblOffset val="100"/>
        <c:noMultiLvlLbl val="0"/>
      </c:catAx>
      <c:valAx>
        <c:axId val="611082704"/>
        <c:scaling>
          <c:orientation val="minMax"/>
        </c:scaling>
        <c:delete val="0"/>
        <c:axPos val="l"/>
        <c:majorGridlines>
          <c:spPr>
            <a:ln w="9525" cap="flat" cmpd="sng" algn="ctr">
              <a:solidFill>
                <a:schemeClr val="tx1">
                  <a:lumMod val="15000"/>
                  <a:lumOff val="85000"/>
                </a:schemeClr>
              </a:solidFill>
              <a:round/>
            </a:ln>
            <a:effectLst/>
          </c:spPr>
        </c:majorGridlines>
        <c:title>
          <c:tx>
            <c:strRef>
              <c:f>Master!$H$12</c:f>
              <c:strCache>
                <c:ptCount val="1"/>
                <c:pt idx="0">
                  <c:v>Weeks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852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Production</a:t>
            </a:r>
            <a:r>
              <a:rPr lang="en-AU" b="1" baseline="0"/>
              <a:t> per Time Unit Planned vs Accomplished </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Master!$F$36</c:f>
              <c:strCache>
                <c:ptCount val="1"/>
                <c:pt idx="0">
                  <c:v>WP</c:v>
                </c:pt>
              </c:strCache>
            </c:strRef>
          </c:tx>
          <c:spPr>
            <a:solidFill>
              <a:schemeClr val="accent1"/>
            </a:solidFill>
            <a:ln>
              <a:noFill/>
            </a:ln>
            <a:effectLst/>
            <a:sp3d/>
          </c:spPr>
          <c:invertIfNegative val="0"/>
          <c:val>
            <c:numRef>
              <c:f>Master!$F$37:$F$96</c:f>
              <c:numCache>
                <c:formatCode>General</c:formatCode>
                <c:ptCount val="60"/>
                <c:pt idx="0">
                  <c:v>1</c:v>
                </c:pt>
                <c:pt idx="1">
                  <c:v>1</c:v>
                </c:pt>
                <c:pt idx="2">
                  <c:v>2</c:v>
                </c:pt>
                <c:pt idx="3">
                  <c:v>2</c:v>
                </c:pt>
                <c:pt idx="4">
                  <c:v>2</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0211-4424-882E-344A2525A3C3}"/>
            </c:ext>
          </c:extLst>
        </c:ser>
        <c:ser>
          <c:idx val="1"/>
          <c:order val="1"/>
          <c:tx>
            <c:strRef>
              <c:f>Master!$G$36</c:f>
              <c:strCache>
                <c:ptCount val="1"/>
                <c:pt idx="0">
                  <c:v>WA</c:v>
                </c:pt>
              </c:strCache>
            </c:strRef>
          </c:tx>
          <c:spPr>
            <a:solidFill>
              <a:schemeClr val="accent2"/>
            </a:solidFill>
            <a:ln>
              <a:noFill/>
            </a:ln>
            <a:effectLst/>
            <a:sp3d/>
          </c:spPr>
          <c:invertIfNegative val="0"/>
          <c:val>
            <c:numRef>
              <c:f>Master!$G$37:$G$96</c:f>
              <c:numCache>
                <c:formatCode>General</c:formatCode>
                <c:ptCount val="60"/>
                <c:pt idx="0">
                  <c:v>1</c:v>
                </c:pt>
                <c:pt idx="1">
                  <c:v>1</c:v>
                </c:pt>
                <c:pt idx="2">
                  <c:v>1</c:v>
                </c:pt>
                <c:pt idx="3">
                  <c:v>1</c:v>
                </c:pt>
                <c:pt idx="4">
                  <c:v>2</c:v>
                </c:pt>
                <c:pt idx="5">
                  <c:v>2</c:v>
                </c:pt>
                <c:pt idx="6">
                  <c:v>1</c:v>
                </c:pt>
                <c:pt idx="7">
                  <c:v>1</c:v>
                </c:pt>
                <c:pt idx="8">
                  <c:v>0.5</c:v>
                </c:pt>
                <c:pt idx="9">
                  <c:v>1</c:v>
                </c:pt>
                <c:pt idx="10">
                  <c:v>0.5</c:v>
                </c:pt>
                <c:pt idx="11">
                  <c:v>0.5</c:v>
                </c:pt>
                <c:pt idx="12">
                  <c:v>0.5</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0211-4424-882E-344A2525A3C3}"/>
            </c:ext>
          </c:extLst>
        </c:ser>
        <c:dLbls>
          <c:showLegendKey val="0"/>
          <c:showVal val="0"/>
          <c:showCatName val="0"/>
          <c:showSerName val="0"/>
          <c:showPercent val="0"/>
          <c:showBubbleSize val="0"/>
        </c:dLbls>
        <c:gapWidth val="150"/>
        <c:shape val="box"/>
        <c:axId val="611083064"/>
        <c:axId val="400707664"/>
        <c:axId val="0"/>
      </c:bar3DChart>
      <c:catAx>
        <c:axId val="611083064"/>
        <c:scaling>
          <c:orientation val="minMax"/>
        </c:scaling>
        <c:delete val="0"/>
        <c:axPos val="b"/>
        <c:title>
          <c:tx>
            <c:strRef>
              <c:f>Master!$H$4</c:f>
              <c:strCache>
                <c:ptCount val="1"/>
                <c:pt idx="0">
                  <c:v>Weeks</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707664"/>
        <c:crosses val="autoZero"/>
        <c:auto val="1"/>
        <c:lblAlgn val="ctr"/>
        <c:lblOffset val="100"/>
        <c:noMultiLvlLbl val="0"/>
      </c:catAx>
      <c:valAx>
        <c:axId val="400707664"/>
        <c:scaling>
          <c:orientation val="minMax"/>
        </c:scaling>
        <c:delete val="0"/>
        <c:axPos val="l"/>
        <c:majorGridlines>
          <c:spPr>
            <a:ln w="9525" cap="flat" cmpd="sng" algn="ctr">
              <a:solidFill>
                <a:schemeClr val="tx1">
                  <a:lumMod val="15000"/>
                  <a:lumOff val="85000"/>
                </a:schemeClr>
              </a:solidFill>
              <a:round/>
            </a:ln>
            <a:effectLst/>
          </c:spPr>
        </c:majorGridlines>
        <c:title>
          <c:tx>
            <c:strRef>
              <c:f>Master!$H$12</c:f>
              <c:strCache>
                <c:ptCount val="1"/>
                <c:pt idx="0">
                  <c:v>Weeks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83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Work</a:t>
            </a:r>
            <a:r>
              <a:rPr lang="en-AU" b="1" baseline="0"/>
              <a:t> Planned vs Work Accomplished</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Master!$D$36</c:f>
              <c:strCache>
                <c:ptCount val="1"/>
                <c:pt idx="0">
                  <c:v>WP</c:v>
                </c:pt>
              </c:strCache>
            </c:strRef>
          </c:tx>
          <c:spPr>
            <a:ln w="28575" cap="rnd">
              <a:solidFill>
                <a:schemeClr val="accent1"/>
              </a:solidFill>
              <a:round/>
            </a:ln>
            <a:effectLst/>
          </c:spPr>
          <c:marker>
            <c:symbol val="none"/>
          </c:marker>
          <c:val>
            <c:numRef>
              <c:f>Master!$D$37:$D$96</c:f>
              <c:numCache>
                <c:formatCode>General</c:formatCode>
                <c:ptCount val="60"/>
                <c:pt idx="0">
                  <c:v>1</c:v>
                </c:pt>
                <c:pt idx="1">
                  <c:v>2</c:v>
                </c:pt>
                <c:pt idx="2">
                  <c:v>4</c:v>
                </c:pt>
                <c:pt idx="3">
                  <c:v>6</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29</c:v>
                </c:pt>
                <c:pt idx="27">
                  <c:v>29</c:v>
                </c:pt>
                <c:pt idx="28">
                  <c:v>29</c:v>
                </c:pt>
                <c:pt idx="29">
                  <c:v>29</c:v>
                </c:pt>
                <c:pt idx="30">
                  <c:v>29</c:v>
                </c:pt>
                <c:pt idx="31">
                  <c:v>29</c:v>
                </c:pt>
                <c:pt idx="32">
                  <c:v>29</c:v>
                </c:pt>
                <c:pt idx="33">
                  <c:v>29</c:v>
                </c:pt>
                <c:pt idx="34">
                  <c:v>29</c:v>
                </c:pt>
                <c:pt idx="35">
                  <c:v>29</c:v>
                </c:pt>
                <c:pt idx="36">
                  <c:v>29</c:v>
                </c:pt>
                <c:pt idx="37">
                  <c:v>29</c:v>
                </c:pt>
                <c:pt idx="38">
                  <c:v>29</c:v>
                </c:pt>
                <c:pt idx="39">
                  <c:v>29</c:v>
                </c:pt>
                <c:pt idx="40">
                  <c:v>29</c:v>
                </c:pt>
                <c:pt idx="41">
                  <c:v>29</c:v>
                </c:pt>
                <c:pt idx="42">
                  <c:v>29</c:v>
                </c:pt>
                <c:pt idx="43">
                  <c:v>29</c:v>
                </c:pt>
                <c:pt idx="44">
                  <c:v>29</c:v>
                </c:pt>
                <c:pt idx="45">
                  <c:v>29</c:v>
                </c:pt>
                <c:pt idx="46">
                  <c:v>29</c:v>
                </c:pt>
                <c:pt idx="47">
                  <c:v>29</c:v>
                </c:pt>
                <c:pt idx="48">
                  <c:v>29</c:v>
                </c:pt>
                <c:pt idx="49">
                  <c:v>29</c:v>
                </c:pt>
                <c:pt idx="50">
                  <c:v>29</c:v>
                </c:pt>
                <c:pt idx="51">
                  <c:v>29</c:v>
                </c:pt>
                <c:pt idx="52">
                  <c:v>29</c:v>
                </c:pt>
                <c:pt idx="53">
                  <c:v>29</c:v>
                </c:pt>
                <c:pt idx="54">
                  <c:v>29</c:v>
                </c:pt>
                <c:pt idx="55">
                  <c:v>29</c:v>
                </c:pt>
                <c:pt idx="56">
                  <c:v>29</c:v>
                </c:pt>
                <c:pt idx="57">
                  <c:v>29</c:v>
                </c:pt>
                <c:pt idx="58">
                  <c:v>29</c:v>
                </c:pt>
                <c:pt idx="59">
                  <c:v>29</c:v>
                </c:pt>
              </c:numCache>
            </c:numRef>
          </c:val>
          <c:smooth val="0"/>
          <c:extLst>
            <c:ext xmlns:c16="http://schemas.microsoft.com/office/drawing/2014/chart" uri="{C3380CC4-5D6E-409C-BE32-E72D297353CC}">
              <c16:uniqueId val="{00000000-C8A3-4FB2-A088-2FF5EE686BA6}"/>
            </c:ext>
          </c:extLst>
        </c:ser>
        <c:ser>
          <c:idx val="1"/>
          <c:order val="1"/>
          <c:tx>
            <c:strRef>
              <c:f>Master!$E$36</c:f>
              <c:strCache>
                <c:ptCount val="1"/>
                <c:pt idx="0">
                  <c:v>WA</c:v>
                </c:pt>
              </c:strCache>
            </c:strRef>
          </c:tx>
          <c:spPr>
            <a:ln w="28575" cap="rnd">
              <a:solidFill>
                <a:schemeClr val="accent2"/>
              </a:solidFill>
              <a:round/>
            </a:ln>
            <a:effectLst/>
          </c:spPr>
          <c:marker>
            <c:symbol val="none"/>
          </c:marker>
          <c:val>
            <c:numRef>
              <c:f>Master!$E$37:$E$96</c:f>
              <c:numCache>
                <c:formatCode>General</c:formatCode>
                <c:ptCount val="60"/>
                <c:pt idx="0">
                  <c:v>1</c:v>
                </c:pt>
                <c:pt idx="1">
                  <c:v>2</c:v>
                </c:pt>
                <c:pt idx="2">
                  <c:v>3</c:v>
                </c:pt>
                <c:pt idx="3">
                  <c:v>4</c:v>
                </c:pt>
                <c:pt idx="4">
                  <c:v>6</c:v>
                </c:pt>
                <c:pt idx="5">
                  <c:v>8</c:v>
                </c:pt>
                <c:pt idx="6">
                  <c:v>9</c:v>
                </c:pt>
                <c:pt idx="7">
                  <c:v>10</c:v>
                </c:pt>
                <c:pt idx="8">
                  <c:v>10.5</c:v>
                </c:pt>
                <c:pt idx="9">
                  <c:v>11.5</c:v>
                </c:pt>
                <c:pt idx="10">
                  <c:v>12</c:v>
                </c:pt>
                <c:pt idx="11">
                  <c:v>12.5</c:v>
                </c:pt>
                <c:pt idx="12">
                  <c:v>13</c:v>
                </c:pt>
                <c:pt idx="13">
                  <c:v>13</c:v>
                </c:pt>
                <c:pt idx="14">
                  <c:v>13</c:v>
                </c:pt>
                <c:pt idx="15">
                  <c:v>13</c:v>
                </c:pt>
                <c:pt idx="16">
                  <c:v>13</c:v>
                </c:pt>
                <c:pt idx="17">
                  <c:v>13</c:v>
                </c:pt>
                <c:pt idx="18">
                  <c:v>13</c:v>
                </c:pt>
                <c:pt idx="19">
                  <c:v>13</c:v>
                </c:pt>
                <c:pt idx="20">
                  <c:v>13</c:v>
                </c:pt>
                <c:pt idx="21">
                  <c:v>13</c:v>
                </c:pt>
                <c:pt idx="22">
                  <c:v>13</c:v>
                </c:pt>
                <c:pt idx="23">
                  <c:v>13</c:v>
                </c:pt>
                <c:pt idx="24">
                  <c:v>13</c:v>
                </c:pt>
                <c:pt idx="25">
                  <c:v>13</c:v>
                </c:pt>
                <c:pt idx="26">
                  <c:v>13</c:v>
                </c:pt>
                <c:pt idx="27">
                  <c:v>13</c:v>
                </c:pt>
                <c:pt idx="28">
                  <c:v>13</c:v>
                </c:pt>
                <c:pt idx="29">
                  <c:v>13</c:v>
                </c:pt>
                <c:pt idx="30">
                  <c:v>13</c:v>
                </c:pt>
                <c:pt idx="31">
                  <c:v>13</c:v>
                </c:pt>
                <c:pt idx="32">
                  <c:v>13</c:v>
                </c:pt>
                <c:pt idx="33">
                  <c:v>13</c:v>
                </c:pt>
                <c:pt idx="34">
                  <c:v>13</c:v>
                </c:pt>
                <c:pt idx="35">
                  <c:v>13</c:v>
                </c:pt>
                <c:pt idx="36">
                  <c:v>13</c:v>
                </c:pt>
                <c:pt idx="37">
                  <c:v>13</c:v>
                </c:pt>
                <c:pt idx="38">
                  <c:v>13</c:v>
                </c:pt>
                <c:pt idx="39">
                  <c:v>13</c:v>
                </c:pt>
                <c:pt idx="40">
                  <c:v>13</c:v>
                </c:pt>
                <c:pt idx="41">
                  <c:v>13</c:v>
                </c:pt>
                <c:pt idx="42">
                  <c:v>13</c:v>
                </c:pt>
                <c:pt idx="43">
                  <c:v>13</c:v>
                </c:pt>
                <c:pt idx="44">
                  <c:v>13</c:v>
                </c:pt>
                <c:pt idx="45">
                  <c:v>13</c:v>
                </c:pt>
                <c:pt idx="46">
                  <c:v>13</c:v>
                </c:pt>
                <c:pt idx="47">
                  <c:v>13</c:v>
                </c:pt>
                <c:pt idx="48">
                  <c:v>13</c:v>
                </c:pt>
                <c:pt idx="49">
                  <c:v>13</c:v>
                </c:pt>
                <c:pt idx="50">
                  <c:v>13</c:v>
                </c:pt>
                <c:pt idx="51">
                  <c:v>13</c:v>
                </c:pt>
                <c:pt idx="52">
                  <c:v>13</c:v>
                </c:pt>
                <c:pt idx="53">
                  <c:v>13</c:v>
                </c:pt>
                <c:pt idx="54">
                  <c:v>13</c:v>
                </c:pt>
                <c:pt idx="55">
                  <c:v>13</c:v>
                </c:pt>
                <c:pt idx="56">
                  <c:v>13</c:v>
                </c:pt>
                <c:pt idx="57">
                  <c:v>13</c:v>
                </c:pt>
                <c:pt idx="58">
                  <c:v>13</c:v>
                </c:pt>
                <c:pt idx="59">
                  <c:v>13</c:v>
                </c:pt>
              </c:numCache>
            </c:numRef>
          </c:val>
          <c:smooth val="0"/>
          <c:extLst>
            <c:ext xmlns:c16="http://schemas.microsoft.com/office/drawing/2014/chart" uri="{C3380CC4-5D6E-409C-BE32-E72D297353CC}">
              <c16:uniqueId val="{00000001-C8A3-4FB2-A088-2FF5EE686BA6}"/>
            </c:ext>
          </c:extLst>
        </c:ser>
        <c:dLbls>
          <c:showLegendKey val="0"/>
          <c:showVal val="0"/>
          <c:showCatName val="0"/>
          <c:showSerName val="0"/>
          <c:showPercent val="0"/>
          <c:showBubbleSize val="0"/>
        </c:dLbls>
        <c:smooth val="0"/>
        <c:axId val="611085224"/>
        <c:axId val="611082704"/>
      </c:lineChart>
      <c:catAx>
        <c:axId val="611085224"/>
        <c:scaling>
          <c:orientation val="minMax"/>
        </c:scaling>
        <c:delete val="0"/>
        <c:axPos val="b"/>
        <c:title>
          <c:tx>
            <c:strRef>
              <c:f>Master!$H$4</c:f>
              <c:strCache>
                <c:ptCount val="1"/>
                <c:pt idx="0">
                  <c:v>Weeks</c:v>
                </c:pt>
              </c:strCache>
            </c:strRef>
          </c:tx>
          <c:layout>
            <c:manualLayout>
              <c:xMode val="edge"/>
              <c:yMode val="edge"/>
              <c:x val="0.47961199721829645"/>
              <c:y val="0.956012147696197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82704"/>
        <c:crosses val="autoZero"/>
        <c:auto val="1"/>
        <c:lblAlgn val="ctr"/>
        <c:lblOffset val="100"/>
        <c:noMultiLvlLbl val="0"/>
      </c:catAx>
      <c:valAx>
        <c:axId val="611082704"/>
        <c:scaling>
          <c:orientation val="minMax"/>
        </c:scaling>
        <c:delete val="0"/>
        <c:axPos val="l"/>
        <c:majorGridlines>
          <c:spPr>
            <a:ln w="9525" cap="flat" cmpd="sng" algn="ctr">
              <a:solidFill>
                <a:schemeClr val="tx1">
                  <a:lumMod val="15000"/>
                  <a:lumOff val="85000"/>
                </a:schemeClr>
              </a:solidFill>
              <a:round/>
            </a:ln>
            <a:effectLst/>
          </c:spPr>
        </c:majorGridlines>
        <c:title>
          <c:tx>
            <c:strRef>
              <c:f>Master!$H$12</c:f>
              <c:strCache>
                <c:ptCount val="1"/>
                <c:pt idx="0">
                  <c:v>Weeks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85224"/>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Production</a:t>
            </a:r>
            <a:r>
              <a:rPr lang="en-AU" b="1" baseline="0"/>
              <a:t> per Time Unit Planned vs Accomplished </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Master!$F$36</c:f>
              <c:strCache>
                <c:ptCount val="1"/>
                <c:pt idx="0">
                  <c:v>WP</c:v>
                </c:pt>
              </c:strCache>
            </c:strRef>
          </c:tx>
          <c:spPr>
            <a:solidFill>
              <a:schemeClr val="accent1"/>
            </a:solidFill>
            <a:ln>
              <a:noFill/>
            </a:ln>
            <a:effectLst/>
            <a:sp3d/>
          </c:spPr>
          <c:invertIfNegative val="0"/>
          <c:val>
            <c:numRef>
              <c:f>Master!$F$37:$F$96</c:f>
              <c:numCache>
                <c:formatCode>General</c:formatCode>
                <c:ptCount val="60"/>
                <c:pt idx="0">
                  <c:v>1</c:v>
                </c:pt>
                <c:pt idx="1">
                  <c:v>1</c:v>
                </c:pt>
                <c:pt idx="2">
                  <c:v>2</c:v>
                </c:pt>
                <c:pt idx="3">
                  <c:v>2</c:v>
                </c:pt>
                <c:pt idx="4">
                  <c:v>2</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D867-4675-8E83-04E2CE7BC3B4}"/>
            </c:ext>
          </c:extLst>
        </c:ser>
        <c:ser>
          <c:idx val="1"/>
          <c:order val="1"/>
          <c:tx>
            <c:strRef>
              <c:f>Master!$G$36</c:f>
              <c:strCache>
                <c:ptCount val="1"/>
                <c:pt idx="0">
                  <c:v>WA</c:v>
                </c:pt>
              </c:strCache>
            </c:strRef>
          </c:tx>
          <c:spPr>
            <a:solidFill>
              <a:schemeClr val="accent2"/>
            </a:solidFill>
            <a:ln>
              <a:noFill/>
            </a:ln>
            <a:effectLst/>
            <a:sp3d/>
          </c:spPr>
          <c:invertIfNegative val="0"/>
          <c:val>
            <c:numRef>
              <c:f>Master!$G$37:$G$96</c:f>
              <c:numCache>
                <c:formatCode>General</c:formatCode>
                <c:ptCount val="60"/>
                <c:pt idx="0">
                  <c:v>1</c:v>
                </c:pt>
                <c:pt idx="1">
                  <c:v>1</c:v>
                </c:pt>
                <c:pt idx="2">
                  <c:v>1</c:v>
                </c:pt>
                <c:pt idx="3">
                  <c:v>1</c:v>
                </c:pt>
                <c:pt idx="4">
                  <c:v>2</c:v>
                </c:pt>
                <c:pt idx="5">
                  <c:v>2</c:v>
                </c:pt>
                <c:pt idx="6">
                  <c:v>1</c:v>
                </c:pt>
                <c:pt idx="7">
                  <c:v>1</c:v>
                </c:pt>
                <c:pt idx="8">
                  <c:v>0.5</c:v>
                </c:pt>
                <c:pt idx="9">
                  <c:v>1</c:v>
                </c:pt>
                <c:pt idx="10">
                  <c:v>0.5</c:v>
                </c:pt>
                <c:pt idx="11">
                  <c:v>0.5</c:v>
                </c:pt>
                <c:pt idx="12">
                  <c:v>0.5</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D867-4675-8E83-04E2CE7BC3B4}"/>
            </c:ext>
          </c:extLst>
        </c:ser>
        <c:dLbls>
          <c:showLegendKey val="0"/>
          <c:showVal val="0"/>
          <c:showCatName val="0"/>
          <c:showSerName val="0"/>
          <c:showPercent val="0"/>
          <c:showBubbleSize val="0"/>
        </c:dLbls>
        <c:gapWidth val="150"/>
        <c:shape val="box"/>
        <c:axId val="611083064"/>
        <c:axId val="400707664"/>
        <c:axId val="0"/>
      </c:bar3DChart>
      <c:catAx>
        <c:axId val="611083064"/>
        <c:scaling>
          <c:orientation val="minMax"/>
        </c:scaling>
        <c:delete val="0"/>
        <c:axPos val="b"/>
        <c:title>
          <c:tx>
            <c:strRef>
              <c:f>Master!$H$4</c:f>
              <c:strCache>
                <c:ptCount val="1"/>
                <c:pt idx="0">
                  <c:v>Weeks</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707664"/>
        <c:crosses val="autoZero"/>
        <c:auto val="1"/>
        <c:lblAlgn val="ctr"/>
        <c:lblOffset val="100"/>
        <c:noMultiLvlLbl val="0"/>
      </c:catAx>
      <c:valAx>
        <c:axId val="400707664"/>
        <c:scaling>
          <c:orientation val="minMax"/>
        </c:scaling>
        <c:delete val="0"/>
        <c:axPos val="l"/>
        <c:majorGridlines>
          <c:spPr>
            <a:ln w="9525" cap="flat" cmpd="sng" algn="ctr">
              <a:solidFill>
                <a:schemeClr val="tx1">
                  <a:lumMod val="15000"/>
                  <a:lumOff val="85000"/>
                </a:schemeClr>
              </a:solidFill>
              <a:round/>
            </a:ln>
            <a:effectLst/>
          </c:spPr>
        </c:majorGridlines>
        <c:title>
          <c:tx>
            <c:strRef>
              <c:f>Master!$H$12</c:f>
              <c:strCache>
                <c:ptCount val="1"/>
                <c:pt idx="0">
                  <c:v>Weeks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83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190500</xdr:rowOff>
    </xdr:from>
    <xdr:to>
      <xdr:col>3</xdr:col>
      <xdr:colOff>453223</xdr:colOff>
      <xdr:row>11</xdr:row>
      <xdr:rowOff>238125</xdr:rowOff>
    </xdr:to>
    <xdr:pic>
      <xdr:nvPicPr>
        <xdr:cNvPr id="3" name="Picture 2">
          <a:extLst>
            <a:ext uri="{FF2B5EF4-FFF2-40B4-BE49-F238E27FC236}">
              <a16:creationId xmlns:a16="http://schemas.microsoft.com/office/drawing/2014/main" id="{3D19B8F5-2DEE-A72B-720F-AB071C741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90500"/>
          <a:ext cx="1720048" cy="1914525"/>
        </a:xfrm>
        <a:prstGeom prst="rect">
          <a:avLst/>
        </a:prstGeom>
      </xdr:spPr>
    </xdr:pic>
    <xdr:clientData/>
  </xdr:twoCellAnchor>
  <xdr:twoCellAnchor>
    <xdr:from>
      <xdr:col>10</xdr:col>
      <xdr:colOff>152400</xdr:colOff>
      <xdr:row>16</xdr:row>
      <xdr:rowOff>85725</xdr:rowOff>
    </xdr:from>
    <xdr:to>
      <xdr:col>71</xdr:col>
      <xdr:colOff>95250</xdr:colOff>
      <xdr:row>58</xdr:row>
      <xdr:rowOff>114300</xdr:rowOff>
    </xdr:to>
    <xdr:graphicFrame macro="">
      <xdr:nvGraphicFramePr>
        <xdr:cNvPr id="2" name="Chart 1">
          <a:extLst>
            <a:ext uri="{FF2B5EF4-FFF2-40B4-BE49-F238E27FC236}">
              <a16:creationId xmlns:a16="http://schemas.microsoft.com/office/drawing/2014/main" id="{B1121EC6-A8AC-7B77-6D48-9340956FFB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152400</xdr:colOff>
      <xdr:row>59</xdr:row>
      <xdr:rowOff>95250</xdr:rowOff>
    </xdr:from>
    <xdr:to>
      <xdr:col>71</xdr:col>
      <xdr:colOff>95249</xdr:colOff>
      <xdr:row>95</xdr:row>
      <xdr:rowOff>133350</xdr:rowOff>
    </xdr:to>
    <xdr:graphicFrame macro="">
      <xdr:nvGraphicFramePr>
        <xdr:cNvPr id="4" name="Chart 3">
          <a:extLst>
            <a:ext uri="{FF2B5EF4-FFF2-40B4-BE49-F238E27FC236}">
              <a16:creationId xmlns:a16="http://schemas.microsoft.com/office/drawing/2014/main" id="{A1958482-825E-BEE6-1DC2-DB6B46941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238125</xdr:colOff>
      <xdr:row>16</xdr:row>
      <xdr:rowOff>152399</xdr:rowOff>
    </xdr:from>
    <xdr:to>
      <xdr:col>30</xdr:col>
      <xdr:colOff>66675</xdr:colOff>
      <xdr:row>19</xdr:row>
      <xdr:rowOff>0</xdr:rowOff>
    </xdr:to>
    <xdr:sp macro="" textlink="$H$2">
      <xdr:nvSpPr>
        <xdr:cNvPr id="5" name="TextBox 4">
          <a:extLst>
            <a:ext uri="{FF2B5EF4-FFF2-40B4-BE49-F238E27FC236}">
              <a16:creationId xmlns:a16="http://schemas.microsoft.com/office/drawing/2014/main" id="{5580FA59-C538-5A6F-D525-003D18CD4C2A}"/>
            </a:ext>
          </a:extLst>
        </xdr:cNvPr>
        <xdr:cNvSpPr txBox="1"/>
      </xdr:nvSpPr>
      <xdr:spPr>
        <a:xfrm>
          <a:off x="6038850" y="2867024"/>
          <a:ext cx="3609975" cy="3048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8FF208E-A992-40C5-8FA6-E61163BB4C73}" type="TxLink">
            <a:rPr lang="en-US" sz="1400" b="1" i="0" u="none" strike="noStrike">
              <a:solidFill>
                <a:schemeClr val="bg2">
                  <a:lumMod val="50000"/>
                </a:schemeClr>
              </a:solidFill>
              <a:latin typeface="Calibri"/>
              <a:cs typeface="Calibri"/>
            </a:rPr>
            <a:pPr/>
            <a:t>Design Work Unit (WU)</a:t>
          </a:fld>
          <a:endParaRPr lang="en-AU" sz="1400">
            <a:solidFill>
              <a:schemeClr val="bg2">
                <a:lumMod val="50000"/>
              </a:schemeClr>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0.00456</cdr:x>
      <cdr:y>0.00737</cdr:y>
    </cdr:from>
    <cdr:to>
      <cdr:x>0.32849</cdr:x>
      <cdr:y>0.05157</cdr:y>
    </cdr:to>
    <cdr:sp macro="" textlink="Master!$H$2">
      <cdr:nvSpPr>
        <cdr:cNvPr id="2" name="TextBox 4">
          <a:extLst xmlns:a="http://schemas.openxmlformats.org/drawingml/2006/main">
            <a:ext uri="{FF2B5EF4-FFF2-40B4-BE49-F238E27FC236}">
              <a16:creationId xmlns:a16="http://schemas.microsoft.com/office/drawing/2014/main" id="{5580FA59-C538-5A6F-D525-003D18CD4C2A}"/>
            </a:ext>
          </a:extLst>
        </cdr:cNvPr>
        <cdr:cNvSpPr txBox="1"/>
      </cdr:nvSpPr>
      <cdr:spPr>
        <a:xfrm xmlns:a="http://schemas.openxmlformats.org/drawingml/2006/main">
          <a:off x="50800" y="50800"/>
          <a:ext cx="3609975" cy="304801"/>
        </a:xfrm>
        <a:prstGeom xmlns:a="http://schemas.openxmlformats.org/drawingml/2006/main" prst="rect">
          <a:avLst/>
        </a:prstGeom>
        <a:noFill xmlns:a="http://schemas.openxmlformats.org/drawingml/2006/main"/>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5C78A207-C4E8-41CE-BEAA-2CDC4BB48428}" type="TxLink">
            <a:rPr lang="en-US" sz="1200" b="1" i="0" u="none" strike="noStrike">
              <a:solidFill>
                <a:srgbClr val="000000"/>
              </a:solidFill>
              <a:latin typeface="Calibri"/>
              <a:cs typeface="Calibri"/>
            </a:rPr>
            <a:pPr/>
            <a:t>Design Work Unit (WU)</a:t>
          </a:fld>
          <a:endParaRPr lang="en-AU" sz="1400">
            <a:solidFill>
              <a:schemeClr val="bg2">
                <a:lumMod val="50000"/>
              </a:schemeClr>
            </a:solidFill>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9524</xdr:colOff>
      <xdr:row>1</xdr:row>
      <xdr:rowOff>1</xdr:rowOff>
    </xdr:from>
    <xdr:to>
      <xdr:col>3</xdr:col>
      <xdr:colOff>533399</xdr:colOff>
      <xdr:row>8</xdr:row>
      <xdr:rowOff>146354</xdr:rowOff>
    </xdr:to>
    <xdr:pic>
      <xdr:nvPicPr>
        <xdr:cNvPr id="2" name="Picture 1">
          <a:extLst>
            <a:ext uri="{FF2B5EF4-FFF2-40B4-BE49-F238E27FC236}">
              <a16:creationId xmlns:a16="http://schemas.microsoft.com/office/drawing/2014/main" id="{F6EBD382-75A7-48A8-9EB2-5229858912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4" y="190501"/>
          <a:ext cx="1743075" cy="1927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3</xdr:col>
      <xdr:colOff>510373</xdr:colOff>
      <xdr:row>9</xdr:row>
      <xdr:rowOff>104775</xdr:rowOff>
    </xdr:to>
    <xdr:pic>
      <xdr:nvPicPr>
        <xdr:cNvPr id="2" name="Picture 1">
          <a:extLst>
            <a:ext uri="{FF2B5EF4-FFF2-40B4-BE49-F238E27FC236}">
              <a16:creationId xmlns:a16="http://schemas.microsoft.com/office/drawing/2014/main" id="{CC3DD79B-E8BD-4D65-B8CA-48689FB313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90500"/>
          <a:ext cx="1720048" cy="1914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180974</xdr:colOff>
      <xdr:row>0</xdr:row>
      <xdr:rowOff>171450</xdr:rowOff>
    </xdr:from>
    <xdr:to>
      <xdr:col>3</xdr:col>
      <xdr:colOff>685799</xdr:colOff>
      <xdr:row>12</xdr:row>
      <xdr:rowOff>25966</xdr:rowOff>
    </xdr:to>
    <xdr:pic>
      <xdr:nvPicPr>
        <xdr:cNvPr id="3" name="Picture 2">
          <a:extLst>
            <a:ext uri="{FF2B5EF4-FFF2-40B4-BE49-F238E27FC236}">
              <a16:creationId xmlns:a16="http://schemas.microsoft.com/office/drawing/2014/main" id="{B2097503-48EB-7CDA-AF79-8A472978D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4" y="171450"/>
          <a:ext cx="1914525" cy="2130991"/>
        </a:xfrm>
        <a:prstGeom prst="rect">
          <a:avLst/>
        </a:prstGeom>
      </xdr:spPr>
    </xdr:pic>
    <xdr:clientData/>
  </xdr:twoCellAnchor>
  <xdr:twoCellAnchor editAs="oneCell">
    <xdr:from>
      <xdr:col>5</xdr:col>
      <xdr:colOff>333375</xdr:colOff>
      <xdr:row>5</xdr:row>
      <xdr:rowOff>66675</xdr:rowOff>
    </xdr:from>
    <xdr:to>
      <xdr:col>10</xdr:col>
      <xdr:colOff>166243</xdr:colOff>
      <xdr:row>8</xdr:row>
      <xdr:rowOff>0</xdr:rowOff>
    </xdr:to>
    <xdr:pic>
      <xdr:nvPicPr>
        <xdr:cNvPr id="2" name="Picture 1">
          <a:extLst>
            <a:ext uri="{FF2B5EF4-FFF2-40B4-BE49-F238E27FC236}">
              <a16:creationId xmlns:a16="http://schemas.microsoft.com/office/drawing/2014/main" id="{21E1FD9B-5885-8707-1389-3ADEF98868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33725" y="1009650"/>
          <a:ext cx="2880868" cy="50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3</xdr:row>
      <xdr:rowOff>209071</xdr:rowOff>
    </xdr:to>
    <xdr:pic>
      <xdr:nvPicPr>
        <xdr:cNvPr id="3" name="Picture 2">
          <a:extLst>
            <a:ext uri="{FF2B5EF4-FFF2-40B4-BE49-F238E27FC236}">
              <a16:creationId xmlns:a16="http://schemas.microsoft.com/office/drawing/2014/main" id="{1F2E8CE4-4E29-CB84-D0DA-17EA8F8DA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38200" cy="932971"/>
        </a:xfrm>
        <a:prstGeom prst="rect">
          <a:avLst/>
        </a:prstGeom>
      </xdr:spPr>
    </xdr:pic>
    <xdr:clientData/>
  </xdr:twoCellAnchor>
  <xdr:twoCellAnchor>
    <xdr:from>
      <xdr:col>0</xdr:col>
      <xdr:colOff>0</xdr:colOff>
      <xdr:row>15</xdr:row>
      <xdr:rowOff>1</xdr:rowOff>
    </xdr:from>
    <xdr:to>
      <xdr:col>9</xdr:col>
      <xdr:colOff>685799</xdr:colOff>
      <xdr:row>29</xdr:row>
      <xdr:rowOff>9525</xdr:rowOff>
    </xdr:to>
    <xdr:graphicFrame macro="">
      <xdr:nvGraphicFramePr>
        <xdr:cNvPr id="4" name="Chart 3">
          <a:extLst>
            <a:ext uri="{FF2B5EF4-FFF2-40B4-BE49-F238E27FC236}">
              <a16:creationId xmlns:a16="http://schemas.microsoft.com/office/drawing/2014/main" id="{51A476E3-922D-4EAF-A7EC-20DE5179BE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29</xdr:row>
      <xdr:rowOff>76199</xdr:rowOff>
    </xdr:from>
    <xdr:to>
      <xdr:col>9</xdr:col>
      <xdr:colOff>676275</xdr:colOff>
      <xdr:row>42</xdr:row>
      <xdr:rowOff>161924</xdr:rowOff>
    </xdr:to>
    <xdr:graphicFrame macro="">
      <xdr:nvGraphicFramePr>
        <xdr:cNvPr id="5" name="Chart 4">
          <a:extLst>
            <a:ext uri="{FF2B5EF4-FFF2-40B4-BE49-F238E27FC236}">
              <a16:creationId xmlns:a16="http://schemas.microsoft.com/office/drawing/2014/main" id="{648B2FD7-7AB7-463E-B181-D29E9ED78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osaicprojects.com.au/shop-easy-WPM_WS.php" TargetMode="External"/><Relationship Id="rId1" Type="http://schemas.openxmlformats.org/officeDocument/2006/relationships/hyperlink" Target="https://mosaicprojects.com.au/shop-easy-WPM_WS.php" TargetMode="External"/><Relationship Id="rId4"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167"/>
  <sheetViews>
    <sheetView tabSelected="1" workbookViewId="0">
      <selection activeCell="H10" sqref="H10:I10"/>
    </sheetView>
  </sheetViews>
  <sheetFormatPr defaultRowHeight="15" x14ac:dyDescent="0.25"/>
  <cols>
    <col min="1" max="1" width="3.140625" customWidth="1"/>
    <col min="2" max="2" width="7.28515625" customWidth="1"/>
    <col min="3" max="3" width="11.5703125" customWidth="1"/>
    <col min="4" max="5" width="9.140625" customWidth="1"/>
    <col min="6" max="6" width="11" bestFit="1" customWidth="1"/>
    <col min="7" max="7" width="6.5703125" customWidth="1"/>
    <col min="8" max="10" width="9.7109375" customWidth="1"/>
    <col min="11" max="11" width="5.140625" customWidth="1"/>
    <col min="12" max="72" width="2.7109375" customWidth="1"/>
    <col min="73" max="73" width="4.85546875" customWidth="1"/>
    <col min="74" max="112" width="9.7109375" customWidth="1"/>
    <col min="113" max="113" width="2.85546875" customWidth="1"/>
  </cols>
  <sheetData>
    <row r="1" spans="1:89" ht="15.75"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row>
    <row r="2" spans="1:89" ht="19.5" thickBot="1" x14ac:dyDescent="0.3">
      <c r="A2" s="2"/>
      <c r="B2" s="8"/>
      <c r="C2" s="8"/>
      <c r="D2" s="8"/>
      <c r="E2" s="21" t="s">
        <v>0</v>
      </c>
      <c r="F2" s="21"/>
      <c r="G2" s="21"/>
      <c r="H2" s="69" t="s">
        <v>93</v>
      </c>
      <c r="I2" s="70"/>
      <c r="J2" s="70"/>
      <c r="K2" s="70"/>
      <c r="L2" s="70"/>
      <c r="M2" s="70"/>
      <c r="N2" s="70"/>
      <c r="O2" s="70"/>
      <c r="P2" s="70"/>
      <c r="Q2" s="71"/>
      <c r="R2" s="8"/>
      <c r="S2" s="8"/>
      <c r="T2" s="8"/>
      <c r="U2" s="8"/>
      <c r="V2" s="8"/>
      <c r="W2" s="8"/>
      <c r="X2" s="8"/>
      <c r="Y2" s="8"/>
      <c r="Z2" s="67" t="str">
        <f>IF(AP2=0,"","WARNINGS")</f>
        <v/>
      </c>
      <c r="AA2" s="67"/>
      <c r="AB2" s="67"/>
      <c r="AC2" s="67"/>
      <c r="AD2" s="67"/>
      <c r="AE2" s="67"/>
      <c r="AF2" s="67"/>
      <c r="AG2" s="67"/>
      <c r="AH2" s="67"/>
      <c r="AI2" s="67"/>
      <c r="AJ2" s="67"/>
      <c r="AK2" s="67"/>
      <c r="AL2" s="67"/>
      <c r="AM2" s="33"/>
      <c r="AN2" s="33"/>
      <c r="AO2" s="33"/>
      <c r="AP2" s="36">
        <f>SUM(AP3:AP14)</f>
        <v>0</v>
      </c>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2"/>
      <c r="BW2" s="2"/>
      <c r="BX2" s="2"/>
      <c r="BY2" s="2"/>
      <c r="BZ2" s="2"/>
      <c r="CA2" s="2"/>
      <c r="CB2" s="2"/>
      <c r="CC2" s="2"/>
      <c r="CD2" s="2"/>
      <c r="CE2" s="2"/>
      <c r="CF2" s="2"/>
      <c r="CG2" s="2"/>
      <c r="CH2" s="2"/>
      <c r="CI2" s="2"/>
      <c r="CJ2" s="2"/>
      <c r="CK2" s="2"/>
    </row>
    <row r="3" spans="1:89" ht="6.75" customHeight="1" thickBot="1" x14ac:dyDescent="0.3">
      <c r="A3" s="2"/>
      <c r="B3" s="8"/>
      <c r="C3" s="8"/>
      <c r="D3" s="8"/>
      <c r="E3" s="21"/>
      <c r="F3" s="21"/>
      <c r="G3" s="21"/>
      <c r="H3" s="8"/>
      <c r="I3" s="8"/>
      <c r="J3" s="8"/>
      <c r="K3" s="8"/>
      <c r="L3" s="8"/>
      <c r="M3" s="8"/>
      <c r="N3" s="8"/>
      <c r="O3" s="8"/>
      <c r="P3" s="8"/>
      <c r="Q3" s="8"/>
      <c r="R3" s="8"/>
      <c r="S3" s="8"/>
      <c r="T3" s="8"/>
      <c r="U3" s="8"/>
      <c r="V3" s="8"/>
      <c r="W3" s="8"/>
      <c r="X3" s="8"/>
      <c r="Y3" s="8"/>
      <c r="Z3" s="33"/>
      <c r="AA3" s="33"/>
      <c r="AB3" s="33"/>
      <c r="AC3" s="33"/>
      <c r="AD3" s="33"/>
      <c r="AE3" s="33"/>
      <c r="AF3" s="33"/>
      <c r="AG3" s="33"/>
      <c r="AH3" s="33"/>
      <c r="AI3" s="33"/>
      <c r="AJ3" s="33"/>
      <c r="AK3" s="33"/>
      <c r="AL3" s="33"/>
      <c r="AM3" s="33"/>
      <c r="AN3" s="33"/>
      <c r="AO3" s="33"/>
      <c r="AP3" s="36"/>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2"/>
      <c r="BW3" s="2"/>
      <c r="BX3" s="2"/>
      <c r="BY3" s="2"/>
      <c r="BZ3" s="2"/>
      <c r="CA3" s="2"/>
      <c r="CB3" s="2"/>
      <c r="CC3" s="2"/>
      <c r="CD3" s="2"/>
      <c r="CE3" s="2"/>
      <c r="CF3" s="2"/>
      <c r="CG3" s="2"/>
      <c r="CH3" s="2"/>
      <c r="CI3" s="2"/>
      <c r="CJ3" s="2"/>
      <c r="CK3" s="2"/>
    </row>
    <row r="4" spans="1:89" ht="19.5" customHeight="1" thickBot="1" x14ac:dyDescent="0.3">
      <c r="A4" s="2"/>
      <c r="B4" s="8"/>
      <c r="C4" s="8"/>
      <c r="D4" s="8"/>
      <c r="E4" s="21" t="s">
        <v>1</v>
      </c>
      <c r="F4" s="21"/>
      <c r="G4" s="21"/>
      <c r="H4" s="69" t="s">
        <v>39</v>
      </c>
      <c r="I4" s="71"/>
      <c r="J4" s="74" t="s">
        <v>56</v>
      </c>
      <c r="K4" s="74"/>
      <c r="L4" s="74"/>
      <c r="M4" s="74"/>
      <c r="N4" s="74"/>
      <c r="O4" s="74"/>
      <c r="P4" s="74"/>
      <c r="Q4" s="74"/>
      <c r="R4" s="74"/>
      <c r="S4" s="74"/>
      <c r="T4" s="74"/>
      <c r="U4" s="74"/>
      <c r="V4" s="74"/>
      <c r="W4" s="8"/>
      <c r="X4" s="8"/>
      <c r="Y4" s="8"/>
      <c r="Z4" s="66" t="str">
        <f>IF(H2="Type Project Name","Enter Project Name","")</f>
        <v/>
      </c>
      <c r="AA4" s="66"/>
      <c r="AB4" s="66"/>
      <c r="AC4" s="66"/>
      <c r="AD4" s="66"/>
      <c r="AE4" s="66"/>
      <c r="AF4" s="66"/>
      <c r="AG4" s="66"/>
      <c r="AH4" s="66"/>
      <c r="AI4" s="66"/>
      <c r="AJ4" s="66"/>
      <c r="AK4" s="66"/>
      <c r="AL4" s="66"/>
      <c r="AM4" s="33"/>
      <c r="AN4" s="33"/>
      <c r="AO4" s="33"/>
      <c r="AP4" s="36" t="str">
        <f>IF(Z4="","",1)</f>
        <v/>
      </c>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2"/>
      <c r="BW4" s="2"/>
      <c r="BX4" s="2"/>
      <c r="BY4" s="2"/>
      <c r="BZ4" s="2"/>
      <c r="CA4" s="2"/>
      <c r="CB4" s="2"/>
      <c r="CC4" s="2"/>
      <c r="CD4" s="2"/>
      <c r="CE4" s="2"/>
      <c r="CF4" s="2"/>
      <c r="CG4" s="2"/>
      <c r="CH4" s="2"/>
      <c r="CI4" s="2"/>
      <c r="CJ4" s="2"/>
      <c r="CK4" s="2"/>
    </row>
    <row r="5" spans="1:89" ht="6.75" customHeight="1" thickBot="1" x14ac:dyDescent="0.3">
      <c r="A5" s="2"/>
      <c r="B5" s="8"/>
      <c r="C5" s="8"/>
      <c r="D5" s="8"/>
      <c r="E5" s="21"/>
      <c r="F5" s="21"/>
      <c r="G5" s="21"/>
      <c r="H5" s="64"/>
      <c r="I5" s="64"/>
      <c r="J5" s="74"/>
      <c r="K5" s="74"/>
      <c r="L5" s="74"/>
      <c r="M5" s="74"/>
      <c r="N5" s="74"/>
      <c r="O5" s="74"/>
      <c r="P5" s="74"/>
      <c r="Q5" s="74"/>
      <c r="R5" s="74"/>
      <c r="S5" s="74"/>
      <c r="T5" s="74"/>
      <c r="U5" s="74"/>
      <c r="V5" s="74"/>
      <c r="W5" s="8"/>
      <c r="X5" s="8"/>
      <c r="Y5" s="8"/>
      <c r="Z5" s="35"/>
      <c r="AA5" s="35"/>
      <c r="AB5" s="35"/>
      <c r="AC5" s="35"/>
      <c r="AD5" s="35"/>
      <c r="AE5" s="35"/>
      <c r="AF5" s="35"/>
      <c r="AG5" s="35"/>
      <c r="AH5" s="35"/>
      <c r="AI5" s="35"/>
      <c r="AJ5" s="35"/>
      <c r="AK5" s="35"/>
      <c r="AL5" s="35"/>
      <c r="AM5" s="33"/>
      <c r="AN5" s="33"/>
      <c r="AO5" s="33"/>
      <c r="AP5" s="36"/>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2"/>
      <c r="BW5" s="2"/>
      <c r="BX5" s="2"/>
      <c r="BY5" s="2"/>
      <c r="BZ5" s="2"/>
      <c r="CA5" s="2"/>
      <c r="CB5" s="2"/>
      <c r="CC5" s="2"/>
      <c r="CD5" s="2"/>
      <c r="CE5" s="2"/>
      <c r="CF5" s="2"/>
      <c r="CG5" s="2"/>
      <c r="CH5" s="2"/>
      <c r="CI5" s="2"/>
      <c r="CJ5" s="2"/>
      <c r="CK5" s="2"/>
    </row>
    <row r="6" spans="1:89" ht="19.5" customHeight="1" thickBot="1" x14ac:dyDescent="0.3">
      <c r="A6" s="2"/>
      <c r="B6" s="8"/>
      <c r="C6" s="8"/>
      <c r="D6" s="8"/>
      <c r="E6" s="21" t="s">
        <v>4</v>
      </c>
      <c r="F6" s="21"/>
      <c r="G6" s="21"/>
      <c r="H6" s="69">
        <v>5</v>
      </c>
      <c r="I6" s="71"/>
      <c r="J6" s="74"/>
      <c r="K6" s="74"/>
      <c r="L6" s="74"/>
      <c r="M6" s="74"/>
      <c r="N6" s="74"/>
      <c r="O6" s="74"/>
      <c r="P6" s="74"/>
      <c r="Q6" s="74"/>
      <c r="R6" s="74"/>
      <c r="S6" s="74"/>
      <c r="T6" s="74"/>
      <c r="U6" s="74"/>
      <c r="V6" s="74"/>
      <c r="W6" s="8"/>
      <c r="X6" s="8"/>
      <c r="Y6" s="8"/>
      <c r="Z6" s="66" t="str">
        <f>IF(H4="Select Unit","Duration Unit Required","")</f>
        <v/>
      </c>
      <c r="AA6" s="66"/>
      <c r="AB6" s="66"/>
      <c r="AC6" s="66"/>
      <c r="AD6" s="66"/>
      <c r="AE6" s="66"/>
      <c r="AF6" s="66"/>
      <c r="AG6" s="66"/>
      <c r="AH6" s="66"/>
      <c r="AI6" s="66"/>
      <c r="AJ6" s="66"/>
      <c r="AK6" s="66"/>
      <c r="AL6" s="66"/>
      <c r="AM6" s="33"/>
      <c r="AN6" s="33"/>
      <c r="AO6" s="33"/>
      <c r="AP6" s="36" t="str">
        <f>IF(Z6="","",1)</f>
        <v/>
      </c>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2"/>
      <c r="BW6" s="2"/>
      <c r="BX6" s="2"/>
      <c r="BY6" s="2"/>
      <c r="BZ6" s="2"/>
      <c r="CA6" s="2"/>
      <c r="CB6" s="2"/>
      <c r="CC6" s="2"/>
      <c r="CD6" s="2"/>
      <c r="CE6" s="2"/>
      <c r="CF6" s="2"/>
      <c r="CG6" s="2"/>
      <c r="CH6" s="2"/>
      <c r="CI6" s="2"/>
      <c r="CJ6" s="2"/>
      <c r="CK6" s="2"/>
    </row>
    <row r="7" spans="1:89" ht="6.75" customHeight="1" thickBot="1" x14ac:dyDescent="0.3">
      <c r="A7" s="2"/>
      <c r="B7" s="8"/>
      <c r="C7" s="8"/>
      <c r="D7" s="8"/>
      <c r="E7" s="21"/>
      <c r="F7" s="21"/>
      <c r="G7" s="21"/>
      <c r="H7" s="64"/>
      <c r="I7" s="64"/>
      <c r="J7" s="64"/>
      <c r="K7" s="64"/>
      <c r="L7" s="8"/>
      <c r="M7" s="8"/>
      <c r="N7" s="8"/>
      <c r="O7" s="8"/>
      <c r="P7" s="8"/>
      <c r="Q7" s="8"/>
      <c r="R7" s="8"/>
      <c r="S7" s="8"/>
      <c r="T7" s="8"/>
      <c r="U7" s="8"/>
      <c r="V7" s="8"/>
      <c r="W7" s="8"/>
      <c r="X7" s="8"/>
      <c r="Y7" s="8"/>
      <c r="Z7" s="35"/>
      <c r="AA7" s="35"/>
      <c r="AB7" s="35"/>
      <c r="AC7" s="35"/>
      <c r="AD7" s="35"/>
      <c r="AE7" s="35"/>
      <c r="AF7" s="35"/>
      <c r="AG7" s="35"/>
      <c r="AH7" s="35"/>
      <c r="AI7" s="35"/>
      <c r="AJ7" s="35"/>
      <c r="AK7" s="35"/>
      <c r="AL7" s="35"/>
      <c r="AM7" s="33"/>
      <c r="AN7" s="33"/>
      <c r="AO7" s="33"/>
      <c r="AP7" s="36"/>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2"/>
      <c r="BW7" s="2"/>
      <c r="BX7" s="2"/>
      <c r="BY7" s="2"/>
      <c r="BZ7" s="2"/>
      <c r="CA7" s="2"/>
      <c r="CB7" s="2"/>
      <c r="CC7" s="2"/>
      <c r="CD7" s="2"/>
      <c r="CE7" s="2"/>
      <c r="CF7" s="2"/>
      <c r="CG7" s="2"/>
      <c r="CH7" s="2"/>
      <c r="CI7" s="2"/>
      <c r="CJ7" s="2"/>
      <c r="CK7" s="2"/>
    </row>
    <row r="8" spans="1:89" ht="19.5" customHeight="1" thickBot="1" x14ac:dyDescent="0.3">
      <c r="A8" s="2"/>
      <c r="B8" s="8"/>
      <c r="C8" s="8"/>
      <c r="D8" s="8"/>
      <c r="E8" s="21" t="s">
        <v>5</v>
      </c>
      <c r="F8" s="21"/>
      <c r="G8" s="21"/>
      <c r="H8" s="72">
        <v>45439</v>
      </c>
      <c r="I8" s="73"/>
      <c r="J8" s="64"/>
      <c r="K8" s="16" t="s">
        <v>80</v>
      </c>
      <c r="L8" s="77">
        <f>IF(WP!K9=1,"",WP!K9)</f>
        <v>26</v>
      </c>
      <c r="M8" s="77"/>
      <c r="N8" s="25" t="str">
        <f>H4</f>
        <v>Weeks</v>
      </c>
      <c r="O8" s="25"/>
      <c r="P8" s="25"/>
      <c r="Q8" s="8"/>
      <c r="R8" s="8"/>
      <c r="S8" s="8"/>
      <c r="T8" s="8"/>
      <c r="U8" s="8"/>
      <c r="V8" s="8"/>
      <c r="W8" s="8"/>
      <c r="X8" s="8"/>
      <c r="Y8" s="8"/>
      <c r="Z8" s="66" t="str">
        <f>IF(H6="Select Number","Working Days Per Week Required","")</f>
        <v/>
      </c>
      <c r="AA8" s="66"/>
      <c r="AB8" s="66"/>
      <c r="AC8" s="66"/>
      <c r="AD8" s="66"/>
      <c r="AE8" s="66"/>
      <c r="AF8" s="66"/>
      <c r="AG8" s="66"/>
      <c r="AH8" s="66"/>
      <c r="AI8" s="66"/>
      <c r="AJ8" s="66"/>
      <c r="AK8" s="66"/>
      <c r="AL8" s="66"/>
      <c r="AM8" s="33"/>
      <c r="AN8" s="33"/>
      <c r="AO8" s="33"/>
      <c r="AP8" s="36" t="str">
        <f>IF(Z8="","",1)</f>
        <v/>
      </c>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2"/>
      <c r="BW8" s="2"/>
      <c r="BX8" s="2"/>
      <c r="BY8" s="2"/>
      <c r="BZ8" s="2"/>
      <c r="CA8" s="2"/>
      <c r="CB8" s="2"/>
      <c r="CC8" s="2"/>
      <c r="CD8" s="2"/>
      <c r="CE8" s="2"/>
      <c r="CF8" s="2"/>
      <c r="CG8" s="2"/>
      <c r="CH8" s="2"/>
      <c r="CI8" s="2"/>
      <c r="CJ8" s="2"/>
      <c r="CK8" s="2"/>
    </row>
    <row r="9" spans="1:89" ht="6.75" customHeight="1" thickBot="1" x14ac:dyDescent="0.3">
      <c r="A9" s="2"/>
      <c r="B9" s="8"/>
      <c r="C9" s="8"/>
      <c r="D9" s="8"/>
      <c r="E9" s="39" t="s">
        <v>71</v>
      </c>
      <c r="F9" s="21"/>
      <c r="G9" s="21"/>
      <c r="H9" s="64"/>
      <c r="I9" s="64"/>
      <c r="J9" s="64"/>
      <c r="K9" s="64"/>
      <c r="L9" s="8"/>
      <c r="M9" s="8"/>
      <c r="N9" s="8"/>
      <c r="O9" s="8"/>
      <c r="P9" s="8"/>
      <c r="Q9" s="8"/>
      <c r="R9" s="8"/>
      <c r="S9" s="8"/>
      <c r="T9" s="8"/>
      <c r="U9" s="8"/>
      <c r="V9" s="8"/>
      <c r="W9" s="8"/>
      <c r="X9" s="8"/>
      <c r="Y9" s="8"/>
      <c r="Z9" s="35"/>
      <c r="AA9" s="35"/>
      <c r="AB9" s="35"/>
      <c r="AC9" s="35"/>
      <c r="AD9" s="35"/>
      <c r="AE9" s="35"/>
      <c r="AF9" s="35"/>
      <c r="AG9" s="35"/>
      <c r="AH9" s="35"/>
      <c r="AI9" s="35"/>
      <c r="AJ9" s="35"/>
      <c r="AK9" s="35"/>
      <c r="AL9" s="35"/>
      <c r="AM9" s="33"/>
      <c r="AN9" s="33"/>
      <c r="AO9" s="33"/>
      <c r="AP9" s="36"/>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2"/>
      <c r="BW9" s="2"/>
      <c r="BX9" s="2"/>
      <c r="BY9" s="2"/>
      <c r="BZ9" s="2"/>
      <c r="CA9" s="2"/>
      <c r="CB9" s="2"/>
      <c r="CC9" s="2"/>
      <c r="CD9" s="2"/>
      <c r="CE9" s="2"/>
      <c r="CF9" s="2"/>
      <c r="CG9" s="2"/>
      <c r="CH9" s="2"/>
      <c r="CI9" s="2"/>
      <c r="CJ9" s="2"/>
      <c r="CK9" s="2"/>
    </row>
    <row r="10" spans="1:89" ht="19.5" customHeight="1" thickBot="1" x14ac:dyDescent="0.3">
      <c r="A10" s="2"/>
      <c r="B10" s="8"/>
      <c r="C10" s="8"/>
      <c r="D10" s="8"/>
      <c r="E10" s="21" t="s">
        <v>6</v>
      </c>
      <c r="F10" s="21"/>
      <c r="G10" s="21"/>
      <c r="H10" s="72">
        <v>45621</v>
      </c>
      <c r="I10" s="73"/>
      <c r="J10" s="64"/>
      <c r="K10" s="16" t="s">
        <v>79</v>
      </c>
      <c r="L10" s="65">
        <f>IF(AP10=1,"",IF(H4="Months",ROUND((H10-H8+1)/30,2),IF(H4="Weeks",ROUND((H10-H8+1)/7,2),IF(H4="Days",ROUND(((H10-H8+1)/7)*H6,0),""))))</f>
        <v>26.14</v>
      </c>
      <c r="M10" s="65"/>
      <c r="N10" s="25" t="str">
        <f>H4</f>
        <v>Weeks</v>
      </c>
      <c r="O10" s="64"/>
      <c r="P10" s="64"/>
      <c r="Q10" s="64"/>
      <c r="R10" s="64"/>
      <c r="S10" s="64"/>
      <c r="T10" s="64"/>
      <c r="U10" s="8"/>
      <c r="V10" s="8"/>
      <c r="W10" s="8"/>
      <c r="X10" s="8"/>
      <c r="Y10" s="8"/>
      <c r="Z10" s="66" t="str">
        <f>IF(H8="","Project Start and End Dates Required",IF(H10="","Project End Date Required",""))</f>
        <v/>
      </c>
      <c r="AA10" s="66"/>
      <c r="AB10" s="66"/>
      <c r="AC10" s="66"/>
      <c r="AD10" s="66"/>
      <c r="AE10" s="66"/>
      <c r="AF10" s="66"/>
      <c r="AG10" s="66"/>
      <c r="AH10" s="66"/>
      <c r="AI10" s="66"/>
      <c r="AJ10" s="66"/>
      <c r="AK10" s="66"/>
      <c r="AL10" s="66"/>
      <c r="AM10" s="66"/>
      <c r="AN10" s="66"/>
      <c r="AO10" s="33"/>
      <c r="AP10" s="36" t="str">
        <f>IF(Z10="","",1)</f>
        <v/>
      </c>
      <c r="AQ10" s="8"/>
      <c r="AR10" s="8"/>
      <c r="AS10" s="24"/>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2"/>
      <c r="BW10" s="2"/>
      <c r="BX10" s="2"/>
      <c r="BY10" s="2"/>
      <c r="BZ10" s="2"/>
      <c r="CA10" s="2"/>
      <c r="CB10" s="2"/>
      <c r="CC10" s="2"/>
      <c r="CD10" s="2"/>
      <c r="CE10" s="2"/>
      <c r="CF10" s="2"/>
      <c r="CG10" s="2"/>
      <c r="CH10" s="2"/>
      <c r="CI10" s="2"/>
      <c r="CJ10" s="2"/>
      <c r="CK10" s="2"/>
    </row>
    <row r="11" spans="1:89" ht="6.75" customHeight="1" thickBot="1" x14ac:dyDescent="0.3">
      <c r="A11" s="2"/>
      <c r="B11" s="8"/>
      <c r="C11" s="8"/>
      <c r="D11" s="8"/>
      <c r="E11" s="21"/>
      <c r="F11" s="21"/>
      <c r="G11" s="21"/>
      <c r="H11" s="64"/>
      <c r="I11" s="64"/>
      <c r="J11" s="64"/>
      <c r="K11" s="64"/>
      <c r="L11" s="8"/>
      <c r="M11" s="8"/>
      <c r="N11" s="8"/>
      <c r="O11" s="8"/>
      <c r="P11" s="8"/>
      <c r="Q11" s="8"/>
      <c r="R11" s="8"/>
      <c r="S11" s="8"/>
      <c r="T11" s="8"/>
      <c r="U11" s="8"/>
      <c r="V11" s="8"/>
      <c r="W11" s="8"/>
      <c r="X11" s="8"/>
      <c r="Y11" s="8"/>
      <c r="Z11" s="35"/>
      <c r="AA11" s="35"/>
      <c r="AB11" s="35"/>
      <c r="AC11" s="35"/>
      <c r="AD11" s="35"/>
      <c r="AE11" s="35"/>
      <c r="AF11" s="35"/>
      <c r="AG11" s="35"/>
      <c r="AH11" s="35"/>
      <c r="AI11" s="35"/>
      <c r="AJ11" s="35"/>
      <c r="AK11" s="35"/>
      <c r="AL11" s="35"/>
      <c r="AM11" s="33"/>
      <c r="AN11" s="33"/>
      <c r="AO11" s="33"/>
      <c r="AP11" s="36"/>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2"/>
      <c r="BW11" s="2"/>
      <c r="BX11" s="2"/>
      <c r="BY11" s="2"/>
      <c r="BZ11" s="2"/>
      <c r="CA11" s="2"/>
      <c r="CB11" s="2"/>
      <c r="CC11" s="2"/>
      <c r="CD11" s="2"/>
      <c r="CE11" s="2"/>
      <c r="CF11" s="2"/>
      <c r="CG11" s="2"/>
      <c r="CH11" s="2"/>
      <c r="CI11" s="2"/>
      <c r="CJ11" s="2"/>
      <c r="CK11" s="2"/>
    </row>
    <row r="12" spans="1:89" ht="19.5" customHeight="1" thickBot="1" x14ac:dyDescent="0.3">
      <c r="A12" s="2"/>
      <c r="B12" s="8"/>
      <c r="C12" s="8"/>
      <c r="D12" s="8"/>
      <c r="E12" s="21" t="s">
        <v>2</v>
      </c>
      <c r="F12" s="21"/>
      <c r="G12" s="21"/>
      <c r="H12" s="69" t="s">
        <v>39</v>
      </c>
      <c r="I12" s="70"/>
      <c r="J12" s="70"/>
      <c r="K12" s="71"/>
      <c r="L12" s="8"/>
      <c r="M12" s="8"/>
      <c r="N12" s="8"/>
      <c r="O12" s="8"/>
      <c r="P12" s="8"/>
      <c r="Q12" s="8"/>
      <c r="R12" s="8"/>
      <c r="S12" s="8"/>
      <c r="T12" s="8"/>
      <c r="U12" s="8"/>
      <c r="V12" s="8"/>
      <c r="W12" s="8"/>
      <c r="X12" s="8"/>
      <c r="Y12" s="8"/>
      <c r="Z12" s="66" t="str">
        <f>IF(H12="Type your unit of measure","Describe your Unit Of Measure","")</f>
        <v/>
      </c>
      <c r="AA12" s="66"/>
      <c r="AB12" s="66"/>
      <c r="AC12" s="66"/>
      <c r="AD12" s="66"/>
      <c r="AE12" s="66"/>
      <c r="AF12" s="66"/>
      <c r="AG12" s="66"/>
      <c r="AH12" s="66"/>
      <c r="AI12" s="66"/>
      <c r="AJ12" s="66"/>
      <c r="AK12" s="66"/>
      <c r="AL12" s="66"/>
      <c r="AM12" s="33"/>
      <c r="AN12" s="33"/>
      <c r="AO12" s="33"/>
      <c r="AP12" s="36" t="str">
        <f>IF(Z12="","",1)</f>
        <v/>
      </c>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2"/>
      <c r="BW12" s="2"/>
      <c r="BX12" s="2"/>
      <c r="BY12" s="2"/>
      <c r="BZ12" s="2"/>
      <c r="CA12" s="2"/>
      <c r="CB12" s="2"/>
      <c r="CC12" s="2"/>
      <c r="CD12" s="2"/>
      <c r="CE12" s="2"/>
      <c r="CF12" s="2"/>
      <c r="CG12" s="2"/>
      <c r="CH12" s="2"/>
      <c r="CI12" s="2"/>
      <c r="CJ12" s="2"/>
      <c r="CK12" s="2"/>
    </row>
    <row r="13" spans="1:89" ht="8.25" customHeight="1" thickBot="1" x14ac:dyDescent="0.3">
      <c r="A13" s="2"/>
      <c r="B13" s="8"/>
      <c r="C13" s="8"/>
      <c r="D13" s="8"/>
      <c r="E13" s="8"/>
      <c r="F13" s="8"/>
      <c r="G13" s="8"/>
      <c r="H13" s="8"/>
      <c r="I13" s="8"/>
      <c r="J13" s="8"/>
      <c r="K13" s="8"/>
      <c r="L13" s="8"/>
      <c r="M13" s="8"/>
      <c r="N13" s="8"/>
      <c r="O13" s="8"/>
      <c r="P13" s="8"/>
      <c r="Q13" s="8"/>
      <c r="R13" s="8"/>
      <c r="S13" s="8"/>
      <c r="T13" s="8"/>
      <c r="U13" s="8"/>
      <c r="V13" s="8"/>
      <c r="W13" s="8"/>
      <c r="X13" s="8"/>
      <c r="Y13" s="8"/>
      <c r="Z13" s="35"/>
      <c r="AA13" s="35"/>
      <c r="AB13" s="35"/>
      <c r="AC13" s="35"/>
      <c r="AD13" s="35"/>
      <c r="AE13" s="35"/>
      <c r="AF13" s="35"/>
      <c r="AG13" s="35"/>
      <c r="AH13" s="35"/>
      <c r="AI13" s="35"/>
      <c r="AJ13" s="35"/>
      <c r="AK13" s="35"/>
      <c r="AL13" s="35"/>
      <c r="AM13" s="33"/>
      <c r="AN13" s="33"/>
      <c r="AO13" s="33"/>
      <c r="AP13" s="34"/>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2"/>
      <c r="BW13" s="2"/>
      <c r="BX13" s="2"/>
      <c r="BY13" s="2"/>
      <c r="BZ13" s="2"/>
      <c r="CA13" s="2"/>
      <c r="CB13" s="2"/>
      <c r="CC13" s="2"/>
      <c r="CD13" s="2"/>
      <c r="CE13" s="2"/>
      <c r="CF13" s="2"/>
      <c r="CG13" s="2"/>
      <c r="CH13" s="2"/>
      <c r="CI13" s="2"/>
      <c r="CJ13" s="2"/>
      <c r="CK13" s="2"/>
    </row>
    <row r="14" spans="1:89" s="60" customFormat="1" ht="19.5" customHeight="1" thickBot="1" x14ac:dyDescent="0.3">
      <c r="A14" s="59"/>
      <c r="B14" s="25"/>
      <c r="C14" s="25"/>
      <c r="D14" s="25"/>
      <c r="E14" s="49" t="s">
        <v>64</v>
      </c>
      <c r="F14" s="25"/>
      <c r="G14" s="25"/>
      <c r="H14" s="75">
        <v>45529</v>
      </c>
      <c r="I14" s="76"/>
      <c r="J14" s="21"/>
      <c r="K14" s="16" t="s">
        <v>65</v>
      </c>
      <c r="L14" s="25" t="str">
        <f>IF(H14="","",IF(AP2&gt;0,"",IF(H14=H8,0,IF(H4="Months",ROUND((H14-H8+1)/30,2)&amp;" Months",IF(H4="Weeks",ROUND((H14-H8+1)/7,2)&amp;" Weeks",IF(H4="Days",ROUND(((H14-H8+1)/7)*H6,0)&amp;" Working Days",""))))))</f>
        <v>13 Weeks</v>
      </c>
      <c r="M14" s="21"/>
      <c r="N14" s="21"/>
      <c r="O14" s="21"/>
      <c r="P14" s="21"/>
      <c r="Q14" s="21"/>
      <c r="R14" s="21"/>
      <c r="S14" s="21"/>
      <c r="T14" s="21"/>
      <c r="U14" s="21"/>
      <c r="V14" s="21"/>
      <c r="W14" s="21"/>
      <c r="X14" s="21"/>
      <c r="Y14" s="21"/>
      <c r="Z14" s="66" t="str">
        <f>IF(L8="","Enter Work Planned (WP Tab)",IF(L8&gt;(L10+1),"WP Duration exceeds End Date",""))</f>
        <v/>
      </c>
      <c r="AA14" s="66"/>
      <c r="AB14" s="66"/>
      <c r="AC14" s="66"/>
      <c r="AD14" s="66"/>
      <c r="AE14" s="66"/>
      <c r="AF14" s="66"/>
      <c r="AG14" s="66"/>
      <c r="AH14" s="66"/>
      <c r="AI14" s="66"/>
      <c r="AJ14" s="66"/>
      <c r="AK14" s="66"/>
      <c r="AL14" s="66"/>
      <c r="AM14" s="66"/>
      <c r="AN14" s="21"/>
      <c r="AO14" s="21"/>
      <c r="AP14" s="36" t="str">
        <f>IF(Z14="","",1)</f>
        <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59"/>
      <c r="BW14" s="59"/>
      <c r="BX14" s="59"/>
      <c r="BY14" s="59"/>
      <c r="BZ14" s="59"/>
      <c r="CA14" s="59"/>
      <c r="CB14" s="59"/>
      <c r="CC14" s="59"/>
      <c r="CD14" s="59"/>
      <c r="CE14" s="59"/>
      <c r="CF14" s="59"/>
      <c r="CG14" s="59"/>
      <c r="CH14" s="59"/>
      <c r="CI14" s="59"/>
      <c r="CJ14" s="59"/>
      <c r="CK14" s="59"/>
    </row>
    <row r="15" spans="1:89" ht="23.25" customHeight="1" thickBot="1" x14ac:dyDescent="0.3">
      <c r="A15" s="2"/>
      <c r="B15" s="23" t="s">
        <v>30</v>
      </c>
      <c r="C15" s="23"/>
      <c r="D15" s="23"/>
      <c r="E15" s="48"/>
      <c r="F15" s="23"/>
      <c r="G15" s="23"/>
      <c r="H15" s="23"/>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
      <c r="BW15" s="2"/>
      <c r="BX15" s="2"/>
      <c r="BY15" s="2"/>
      <c r="BZ15" s="2"/>
      <c r="CA15" s="2"/>
      <c r="CB15" s="2"/>
      <c r="CC15" s="2"/>
      <c r="CD15" s="2"/>
      <c r="CE15" s="2"/>
      <c r="CF15" s="2"/>
      <c r="CG15" s="2"/>
      <c r="CH15" s="2"/>
      <c r="CI15" s="2"/>
      <c r="CJ15" s="2"/>
      <c r="CK15" s="2"/>
    </row>
    <row r="16" spans="1:89" ht="15" customHeight="1" thickTop="1" x14ac:dyDescent="0.25">
      <c r="A16" s="2"/>
      <c r="B16" s="24"/>
      <c r="C16" s="24"/>
      <c r="D16" s="24"/>
      <c r="E16" s="24"/>
      <c r="F16" s="24"/>
      <c r="G16" s="24"/>
      <c r="H16" s="47" t="str">
        <f>IF(WA!E8="","",WA!E8&amp;" on WA sheet")</f>
        <v/>
      </c>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
      <c r="BW16" s="2"/>
      <c r="BX16" s="2"/>
      <c r="BY16" s="2"/>
      <c r="BZ16" s="2"/>
      <c r="CA16" s="2"/>
      <c r="CB16" s="2"/>
      <c r="CC16" s="2"/>
      <c r="CD16" s="2"/>
      <c r="CE16" s="2"/>
      <c r="CF16" s="2"/>
      <c r="CG16" s="2"/>
      <c r="CH16" s="2"/>
      <c r="CI16" s="2"/>
      <c r="CJ16" s="2"/>
      <c r="CK16" s="2"/>
    </row>
    <row r="17" spans="1:89" ht="15.75" x14ac:dyDescent="0.25">
      <c r="A17" s="2"/>
      <c r="B17" s="24"/>
      <c r="C17" s="21" t="s">
        <v>31</v>
      </c>
      <c r="D17" s="24"/>
      <c r="E17" s="24"/>
      <c r="F17" s="25" t="str">
        <f>IF(H97="Data Incomplete","Work Accomplished must be greater than 1",WP!K9&amp;" "&amp;H4)</f>
        <v>26 Weeks</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
      <c r="BW17" s="2"/>
      <c r="BX17" s="2"/>
      <c r="BY17" s="2"/>
      <c r="BZ17" s="2"/>
      <c r="CA17" s="2"/>
      <c r="CB17" s="2"/>
      <c r="CC17" s="2"/>
      <c r="CD17" s="2"/>
      <c r="CE17" s="2"/>
      <c r="CF17" s="2"/>
      <c r="CG17" s="2"/>
      <c r="CH17" s="2"/>
      <c r="CI17" s="2"/>
      <c r="CJ17" s="2"/>
      <c r="CK17" s="2"/>
    </row>
    <row r="18" spans="1:89" ht="4.5" customHeight="1" x14ac:dyDescent="0.25">
      <c r="A18" s="2"/>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
      <c r="BW18" s="2"/>
      <c r="BX18" s="2"/>
      <c r="BY18" s="2"/>
      <c r="BZ18" s="2"/>
      <c r="CA18" s="2"/>
      <c r="CB18" s="2"/>
      <c r="CC18" s="2"/>
      <c r="CD18" s="2"/>
      <c r="CE18" s="2"/>
      <c r="CF18" s="2"/>
      <c r="CG18" s="2"/>
      <c r="CH18" s="2"/>
      <c r="CI18" s="2"/>
      <c r="CJ18" s="2"/>
      <c r="CK18" s="2"/>
    </row>
    <row r="19" spans="1:89" ht="15.75" x14ac:dyDescent="0.25">
      <c r="A19" s="2"/>
      <c r="B19" s="24"/>
      <c r="C19" s="21" t="s">
        <v>32</v>
      </c>
      <c r="D19" s="24"/>
      <c r="E19" s="24"/>
      <c r="F19" s="25" t="str">
        <f>IF(H97="Data Incomplete","for results to be calculated.",WA!L9&amp;" "&amp;H4)</f>
        <v>13 Weeks</v>
      </c>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
      <c r="BW19" s="2"/>
      <c r="BX19" s="2"/>
      <c r="BY19" s="2"/>
      <c r="BZ19" s="2"/>
      <c r="CA19" s="2"/>
      <c r="CB19" s="2"/>
      <c r="CC19" s="2"/>
      <c r="CD19" s="2"/>
      <c r="CE19" s="2"/>
      <c r="CF19" s="2"/>
      <c r="CG19" s="2"/>
      <c r="CH19" s="2"/>
      <c r="CI19" s="2"/>
      <c r="CJ19" s="2"/>
      <c r="CK19" s="2"/>
    </row>
    <row r="20" spans="1:89" ht="4.5" customHeight="1" x14ac:dyDescent="0.25">
      <c r="A20" s="2"/>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
      <c r="BW20" s="2"/>
      <c r="BX20" s="2"/>
      <c r="BY20" s="2"/>
      <c r="BZ20" s="2"/>
      <c r="CA20" s="2"/>
      <c r="CB20" s="2"/>
      <c r="CC20" s="2"/>
      <c r="CD20" s="2"/>
      <c r="CE20" s="2"/>
      <c r="CF20" s="2"/>
      <c r="CG20" s="2"/>
      <c r="CH20" s="2"/>
      <c r="CI20" s="2"/>
      <c r="CJ20" s="2"/>
      <c r="CK20" s="2"/>
    </row>
    <row r="21" spans="1:89" ht="15.75" x14ac:dyDescent="0.25">
      <c r="A21" s="2"/>
      <c r="B21" s="24"/>
      <c r="C21" s="21" t="s">
        <v>33</v>
      </c>
      <c r="D21" s="24"/>
      <c r="E21" s="24"/>
      <c r="F21" s="25" t="str">
        <f ca="1">IF(H97="Data Incomplete","",ROUND(WA!O9,4)&amp;" "&amp;H4)</f>
        <v>10 Weeks</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
      <c r="BW21" s="2"/>
      <c r="BX21" s="2"/>
      <c r="BY21" s="2"/>
      <c r="BZ21" s="2"/>
      <c r="CA21" s="2"/>
      <c r="CB21" s="2"/>
      <c r="CC21" s="2"/>
      <c r="CD21" s="2"/>
      <c r="CE21" s="2"/>
      <c r="CF21" s="2"/>
      <c r="CG21" s="2"/>
      <c r="CH21" s="2"/>
      <c r="CI21" s="2"/>
      <c r="CJ21" s="2"/>
      <c r="CK21" s="2"/>
    </row>
    <row r="22" spans="1:89" ht="4.5" customHeight="1" x14ac:dyDescent="0.25">
      <c r="A22" s="2"/>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
      <c r="BW22" s="2"/>
      <c r="BX22" s="2"/>
      <c r="BY22" s="2"/>
      <c r="BZ22" s="2"/>
      <c r="CA22" s="2"/>
      <c r="CB22" s="2"/>
      <c r="CC22" s="2"/>
      <c r="CD22" s="2"/>
      <c r="CE22" s="2"/>
      <c r="CF22" s="2"/>
      <c r="CG22" s="2"/>
      <c r="CH22" s="2"/>
      <c r="CI22" s="2"/>
      <c r="CJ22" s="2"/>
      <c r="CK22" s="2"/>
    </row>
    <row r="23" spans="1:89" ht="15.75" x14ac:dyDescent="0.25">
      <c r="A23" s="2"/>
      <c r="B23" s="24"/>
      <c r="C23" s="21" t="s">
        <v>34</v>
      </c>
      <c r="D23" s="24"/>
      <c r="E23" s="24"/>
      <c r="F23" s="25" t="str">
        <f ca="1">IF(H97="Data Incomplete","",ROUND((WA!O9-WA!L9),4)&amp;" "&amp;H4)</f>
        <v>-3 Weeks</v>
      </c>
      <c r="G23" s="26"/>
      <c r="H23" s="21" t="str">
        <f ca="1">IF(H97="Data Incomplete","",IF(H4="Select Unit","",IF(H4="Months","( "&amp;ROUND(((((WA!O9-WA!L9)*30)/7)*H6),1)&amp;" Working Days )",IF(H4="Weeks","( "&amp;ROUND(((WA!O9-WA!L9)*H6),1)&amp;" Working Days )",""))))</f>
        <v>( -15 Working Days )</v>
      </c>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
      <c r="BW23" s="2"/>
      <c r="BX23" s="2"/>
      <c r="BY23" s="2"/>
      <c r="BZ23" s="2"/>
      <c r="CA23" s="2"/>
      <c r="CB23" s="2"/>
      <c r="CC23" s="2"/>
      <c r="CD23" s="2"/>
      <c r="CE23" s="2"/>
      <c r="CF23" s="2"/>
      <c r="CG23" s="2"/>
      <c r="CH23" s="2"/>
      <c r="CI23" s="2"/>
      <c r="CJ23" s="2"/>
      <c r="CK23" s="2"/>
    </row>
    <row r="24" spans="1:89" ht="4.5" customHeight="1" x14ac:dyDescent="0.25">
      <c r="A24" s="2"/>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
      <c r="BW24" s="2"/>
      <c r="BX24" s="2"/>
      <c r="BY24" s="2"/>
      <c r="BZ24" s="2"/>
      <c r="CA24" s="2"/>
      <c r="CB24" s="2"/>
      <c r="CC24" s="2"/>
      <c r="CD24" s="2"/>
      <c r="CE24" s="2"/>
      <c r="CF24" s="2"/>
      <c r="CG24" s="2"/>
      <c r="CH24" s="2"/>
      <c r="CI24" s="2"/>
      <c r="CJ24" s="2"/>
      <c r="CK24" s="2"/>
    </row>
    <row r="25" spans="1:89" ht="15.75" x14ac:dyDescent="0.25">
      <c r="A25" s="2"/>
      <c r="B25" s="24"/>
      <c r="C25" s="21" t="s">
        <v>35</v>
      </c>
      <c r="D25" s="24"/>
      <c r="E25" s="24"/>
      <c r="F25" s="25">
        <f ca="1">IF(H97="Data Incomplete","",WA!O9/WA!L9)</f>
        <v>0.76923076923076927</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
      <c r="BW25" s="2"/>
      <c r="BX25" s="2"/>
      <c r="BY25" s="2"/>
      <c r="BZ25" s="2"/>
      <c r="CA25" s="2"/>
      <c r="CB25" s="2"/>
      <c r="CC25" s="2"/>
      <c r="CD25" s="2"/>
      <c r="CE25" s="2"/>
      <c r="CF25" s="2"/>
      <c r="CG25" s="2"/>
      <c r="CH25" s="2"/>
      <c r="CI25" s="2"/>
      <c r="CJ25" s="2"/>
      <c r="CK25" s="2"/>
    </row>
    <row r="26" spans="1:89" ht="4.5" customHeight="1" x14ac:dyDescent="0.25">
      <c r="A26" s="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
      <c r="BW26" s="2"/>
      <c r="BX26" s="2"/>
      <c r="BY26" s="2"/>
      <c r="BZ26" s="2"/>
      <c r="CA26" s="2"/>
      <c r="CB26" s="2"/>
      <c r="CC26" s="2"/>
      <c r="CD26" s="2"/>
      <c r="CE26" s="2"/>
      <c r="CF26" s="2"/>
      <c r="CG26" s="2"/>
      <c r="CH26" s="2"/>
      <c r="CI26" s="2"/>
      <c r="CJ26" s="2"/>
      <c r="CK26" s="2"/>
    </row>
    <row r="27" spans="1:89" ht="15.75" x14ac:dyDescent="0.25">
      <c r="A27" s="2"/>
      <c r="B27" s="24"/>
      <c r="C27" s="21" t="s">
        <v>36</v>
      </c>
      <c r="D27" s="24"/>
      <c r="E27" s="24"/>
      <c r="F27" s="25" t="str">
        <f ca="1">IF(H97="Data Incomplete","",ROUND((WP!K9/Master!F25),4)&amp;" "&amp;H4)</f>
        <v>33.8 Weeks</v>
      </c>
      <c r="G27" s="26"/>
      <c r="H27" s="21"/>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
      <c r="BW27" s="2"/>
      <c r="BX27" s="2"/>
      <c r="BY27" s="2"/>
      <c r="BZ27" s="2"/>
      <c r="CA27" s="2"/>
      <c r="CB27" s="2"/>
      <c r="CC27" s="2"/>
      <c r="CD27" s="2"/>
      <c r="CE27" s="2"/>
      <c r="CF27" s="2"/>
      <c r="CG27" s="2"/>
      <c r="CH27" s="2"/>
      <c r="CI27" s="2"/>
      <c r="CJ27" s="2"/>
      <c r="CK27" s="2"/>
    </row>
    <row r="28" spans="1:89" ht="6" customHeight="1" x14ac:dyDescent="0.25">
      <c r="A28" s="2"/>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
      <c r="BW28" s="2"/>
      <c r="BX28" s="2"/>
      <c r="BY28" s="2"/>
      <c r="BZ28" s="2"/>
      <c r="CA28" s="2"/>
      <c r="CB28" s="2"/>
      <c r="CC28" s="2"/>
      <c r="CD28" s="2"/>
      <c r="CE28" s="2"/>
      <c r="CF28" s="2"/>
      <c r="CG28" s="2"/>
      <c r="CH28" s="2"/>
      <c r="CI28" s="2"/>
      <c r="CJ28" s="2"/>
      <c r="CK28" s="2"/>
    </row>
    <row r="29" spans="1:89" ht="15.75" x14ac:dyDescent="0.25">
      <c r="A29" s="2"/>
      <c r="B29" s="24"/>
      <c r="C29" s="21" t="s">
        <v>37</v>
      </c>
      <c r="D29" s="24"/>
      <c r="E29" s="24"/>
      <c r="F29" s="25" t="str">
        <f ca="1">IF(H97="Data Incomplete","",ROUND(WP!K9-(WP!K9/Master!F25),4)&amp;" "&amp;H4)</f>
        <v>-7.8 Weeks</v>
      </c>
      <c r="G29" s="24"/>
      <c r="H29" s="21" t="str">
        <f ca="1">IF(H97="Data Incomplete","",IF(H4="Select Unit","",IF(H4="Months","( "&amp;ROUND(((WP!K9-(WP!K9/Master!F25))*30),1)&amp;" Calendar Days )",IF(H4="Weeks","( "&amp;ROUND(((WP!K9-(WP!K9/Master!F25))*7),1)&amp;" Calendar Days )",""))))</f>
        <v>( -54.6 Calendar Days )</v>
      </c>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
      <c r="BW29" s="2"/>
      <c r="BX29" s="2"/>
      <c r="BY29" s="2"/>
      <c r="BZ29" s="2"/>
      <c r="CA29" s="2"/>
      <c r="CB29" s="2"/>
      <c r="CC29" s="2"/>
      <c r="CD29" s="2"/>
      <c r="CE29" s="2"/>
      <c r="CF29" s="2"/>
      <c r="CG29" s="2"/>
      <c r="CH29" s="2"/>
      <c r="CI29" s="2"/>
      <c r="CJ29" s="2"/>
      <c r="CK29" s="2"/>
    </row>
    <row r="30" spans="1:89" ht="4.5" customHeight="1" x14ac:dyDescent="0.25">
      <c r="A30" s="2"/>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
      <c r="BW30" s="2"/>
      <c r="BX30" s="2"/>
      <c r="BY30" s="2"/>
      <c r="BZ30" s="2"/>
      <c r="CA30" s="2"/>
      <c r="CB30" s="2"/>
      <c r="CC30" s="2"/>
      <c r="CD30" s="2"/>
      <c r="CE30" s="2"/>
      <c r="CF30" s="2"/>
      <c r="CG30" s="2"/>
      <c r="CH30" s="2"/>
      <c r="CI30" s="2"/>
      <c r="CJ30" s="2"/>
      <c r="CK30" s="2"/>
    </row>
    <row r="31" spans="1:89" ht="15.75" x14ac:dyDescent="0.25">
      <c r="A31" s="2"/>
      <c r="B31" s="24"/>
      <c r="C31" s="21" t="s">
        <v>41</v>
      </c>
      <c r="D31" s="24"/>
      <c r="E31" s="24"/>
      <c r="F31" s="27">
        <f ca="1">IF(H97="Data Incomplete","",IF(H10="","",IF(H4="Select Unit","",IF(H4="Months",H10-(WP!K9-(WP!K9/Master!F25))*30,IF(H4="Weeks",H10-(WP!K9-(WP!K9/Master!F25))*7,(H10-(WP!K9-(WP!K9/Master!F25))))))))</f>
        <v>45675.6</v>
      </c>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
      <c r="BW31" s="2"/>
      <c r="BX31" s="2"/>
      <c r="BY31" s="2"/>
      <c r="BZ31" s="2"/>
      <c r="CA31" s="2"/>
      <c r="CB31" s="2"/>
      <c r="CC31" s="2"/>
      <c r="CD31" s="2"/>
      <c r="CE31" s="2"/>
      <c r="CF31" s="2"/>
      <c r="CG31" s="2"/>
      <c r="CH31" s="2"/>
      <c r="CI31" s="2"/>
      <c r="CJ31" s="2"/>
      <c r="CK31" s="2"/>
    </row>
    <row r="32" spans="1:89" x14ac:dyDescent="0.25">
      <c r="A32" s="2"/>
      <c r="B32" s="24"/>
      <c r="C32" s="28" t="s">
        <v>42</v>
      </c>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
      <c r="BW32" s="2"/>
      <c r="BX32" s="2"/>
      <c r="BY32" s="2"/>
      <c r="BZ32" s="2"/>
      <c r="CA32" s="2"/>
      <c r="CB32" s="2"/>
      <c r="CC32" s="2"/>
      <c r="CD32" s="2"/>
      <c r="CE32" s="2"/>
      <c r="CF32" s="2"/>
      <c r="CG32" s="2"/>
      <c r="CH32" s="2"/>
      <c r="CI32" s="2"/>
      <c r="CJ32" s="2"/>
      <c r="CK32" s="2"/>
    </row>
    <row r="33" spans="1:89" x14ac:dyDescent="0.25">
      <c r="A33" s="2"/>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
      <c r="BW33" s="2"/>
      <c r="BX33" s="2"/>
      <c r="BY33" s="2"/>
      <c r="BZ33" s="2"/>
      <c r="CA33" s="2"/>
      <c r="CB33" s="2"/>
      <c r="CC33" s="2"/>
      <c r="CD33" s="2"/>
      <c r="CE33" s="2"/>
      <c r="CF33" s="2"/>
      <c r="CG33" s="2"/>
      <c r="CH33" s="2"/>
      <c r="CI33" s="2"/>
      <c r="CJ33" s="2"/>
      <c r="CK33" s="2"/>
    </row>
    <row r="34" spans="1:89" ht="21" x14ac:dyDescent="0.25">
      <c r="A34" s="2"/>
      <c r="B34" s="24"/>
      <c r="C34" s="30" t="s">
        <v>44</v>
      </c>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
      <c r="BW34" s="2"/>
      <c r="BX34" s="2"/>
      <c r="BY34" s="2"/>
      <c r="BZ34" s="2"/>
      <c r="CA34" s="2"/>
      <c r="CB34" s="2"/>
      <c r="CC34" s="2"/>
      <c r="CD34" s="2"/>
      <c r="CE34" s="2"/>
      <c r="CF34" s="2"/>
      <c r="CG34" s="2"/>
      <c r="CH34" s="2"/>
      <c r="CI34" s="2"/>
      <c r="CJ34" s="2"/>
      <c r="CK34" s="2"/>
    </row>
    <row r="35" spans="1:89" ht="15.75" customHeight="1" x14ac:dyDescent="0.25">
      <c r="A35" s="2"/>
      <c r="B35" s="24"/>
      <c r="C35" s="30"/>
      <c r="D35" s="68" t="s">
        <v>45</v>
      </c>
      <c r="E35" s="68"/>
      <c r="F35" s="68" t="s">
        <v>48</v>
      </c>
      <c r="G35" s="68"/>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
      <c r="BW35" s="2"/>
      <c r="BX35" s="2"/>
      <c r="BY35" s="2"/>
      <c r="BZ35" s="2"/>
      <c r="CA35" s="2"/>
      <c r="CB35" s="2"/>
      <c r="CC35" s="2"/>
      <c r="CD35" s="2"/>
      <c r="CE35" s="2"/>
      <c r="CF35" s="2"/>
      <c r="CG35" s="2"/>
      <c r="CH35" s="2"/>
      <c r="CI35" s="2"/>
      <c r="CJ35" s="2"/>
      <c r="CK35" s="2"/>
    </row>
    <row r="36" spans="1:89" x14ac:dyDescent="0.25">
      <c r="A36" s="2"/>
      <c r="B36" s="24"/>
      <c r="C36" s="15" t="s">
        <v>43</v>
      </c>
      <c r="D36" s="29" t="s">
        <v>46</v>
      </c>
      <c r="E36" s="29" t="s">
        <v>47</v>
      </c>
      <c r="F36" s="29" t="s">
        <v>46</v>
      </c>
      <c r="G36" s="29" t="s">
        <v>47</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
      <c r="BW36" s="2"/>
      <c r="BX36" s="2"/>
      <c r="BY36" s="2"/>
      <c r="BZ36" s="2"/>
      <c r="CA36" s="2"/>
      <c r="CB36" s="2"/>
      <c r="CC36" s="2"/>
      <c r="CD36" s="2"/>
      <c r="CE36" s="2"/>
      <c r="CF36" s="2"/>
      <c r="CG36" s="2"/>
      <c r="CH36" s="2"/>
      <c r="CI36" s="2"/>
      <c r="CJ36" s="2"/>
      <c r="CK36" s="2"/>
    </row>
    <row r="37" spans="1:89" x14ac:dyDescent="0.25">
      <c r="A37" s="2"/>
      <c r="B37" s="24"/>
      <c r="C37" s="29">
        <v>1</v>
      </c>
      <c r="D37" s="14">
        <f>WP!H14</f>
        <v>1</v>
      </c>
      <c r="E37" s="14">
        <f>WA!I14</f>
        <v>1</v>
      </c>
      <c r="F37" s="17">
        <f>WP!H15</f>
        <v>1</v>
      </c>
      <c r="G37" s="17">
        <f>WA!I15</f>
        <v>1</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
      <c r="BW37" s="2"/>
      <c r="BX37" s="2"/>
      <c r="BY37" s="2"/>
      <c r="BZ37" s="2"/>
      <c r="CA37" s="2"/>
      <c r="CB37" s="2"/>
      <c r="CC37" s="2"/>
      <c r="CD37" s="2"/>
      <c r="CE37" s="2"/>
      <c r="CF37" s="2"/>
      <c r="CG37" s="2"/>
      <c r="CH37" s="2"/>
      <c r="CI37" s="2"/>
      <c r="CJ37" s="2"/>
      <c r="CK37" s="2"/>
    </row>
    <row r="38" spans="1:89" x14ac:dyDescent="0.25">
      <c r="A38" s="2"/>
      <c r="B38" s="24"/>
      <c r="C38" s="29">
        <v>2</v>
      </c>
      <c r="D38" s="14">
        <f>IF(WP!I14="",D37,WP!I14)</f>
        <v>2</v>
      </c>
      <c r="E38" s="14">
        <f>IF(WA!J14="",E37,WA!J14)</f>
        <v>2</v>
      </c>
      <c r="F38" s="17">
        <f>WP!I15</f>
        <v>1</v>
      </c>
      <c r="G38" s="17">
        <f>WA!J15</f>
        <v>1</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
      <c r="BW38" s="2"/>
      <c r="BX38" s="2"/>
      <c r="BY38" s="2"/>
      <c r="BZ38" s="2"/>
      <c r="CA38" s="2"/>
      <c r="CB38" s="2"/>
      <c r="CC38" s="2"/>
      <c r="CD38" s="2"/>
      <c r="CE38" s="2"/>
      <c r="CF38" s="2"/>
      <c r="CG38" s="2"/>
      <c r="CH38" s="2"/>
      <c r="CI38" s="2"/>
      <c r="CJ38" s="2"/>
      <c r="CK38" s="2"/>
    </row>
    <row r="39" spans="1:89" x14ac:dyDescent="0.25">
      <c r="A39" s="2"/>
      <c r="B39" s="24"/>
      <c r="C39" s="29">
        <v>3</v>
      </c>
      <c r="D39" s="14">
        <f>IF(WP!J14="",D38,WP!J14)</f>
        <v>4</v>
      </c>
      <c r="E39" s="14">
        <f>IF(WA!K14="",E38,WA!K14)</f>
        <v>3</v>
      </c>
      <c r="F39" s="17">
        <f>WP!J15</f>
        <v>2</v>
      </c>
      <c r="G39" s="17">
        <f>WA!K15</f>
        <v>1</v>
      </c>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
      <c r="BW39" s="2"/>
      <c r="BX39" s="2"/>
      <c r="BY39" s="2"/>
      <c r="BZ39" s="2"/>
      <c r="CA39" s="2"/>
      <c r="CB39" s="2"/>
      <c r="CC39" s="2"/>
      <c r="CD39" s="2"/>
      <c r="CE39" s="2"/>
      <c r="CF39" s="2"/>
      <c r="CG39" s="2"/>
      <c r="CH39" s="2"/>
      <c r="CI39" s="2"/>
      <c r="CJ39" s="2"/>
      <c r="CK39" s="2"/>
    </row>
    <row r="40" spans="1:89" x14ac:dyDescent="0.25">
      <c r="A40" s="2"/>
      <c r="B40" s="24"/>
      <c r="C40" s="29">
        <v>4</v>
      </c>
      <c r="D40" s="14">
        <f>IF(WP!K14="",D39,WP!K14)</f>
        <v>6</v>
      </c>
      <c r="E40" s="14">
        <f>IF(WA!L14="",E39,WA!L14)</f>
        <v>4</v>
      </c>
      <c r="F40" s="17">
        <f>WP!K15</f>
        <v>2</v>
      </c>
      <c r="G40" s="17">
        <f>WA!L15</f>
        <v>1</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
      <c r="BW40" s="2"/>
      <c r="BX40" s="2"/>
      <c r="BY40" s="2"/>
      <c r="BZ40" s="2"/>
      <c r="CA40" s="2"/>
      <c r="CB40" s="2"/>
      <c r="CC40" s="2"/>
      <c r="CD40" s="2"/>
      <c r="CE40" s="2"/>
      <c r="CF40" s="2"/>
      <c r="CG40" s="2"/>
      <c r="CH40" s="2"/>
      <c r="CI40" s="2"/>
      <c r="CJ40" s="2"/>
      <c r="CK40" s="2"/>
    </row>
    <row r="41" spans="1:89" x14ac:dyDescent="0.25">
      <c r="A41" s="2"/>
      <c r="B41" s="24"/>
      <c r="C41" s="29">
        <v>5</v>
      </c>
      <c r="D41" s="14">
        <f>IF(WP!L14="",D40,WP!L14)</f>
        <v>8</v>
      </c>
      <c r="E41" s="14">
        <f>IF(WA!M14="",E40,WA!M14)</f>
        <v>6</v>
      </c>
      <c r="F41" s="17">
        <f>WP!L15</f>
        <v>2</v>
      </c>
      <c r="G41" s="17">
        <f>WA!M15</f>
        <v>2</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
      <c r="BW41" s="2"/>
      <c r="BX41" s="2"/>
      <c r="BY41" s="2"/>
      <c r="BZ41" s="2"/>
      <c r="CA41" s="2"/>
      <c r="CB41" s="2"/>
      <c r="CC41" s="2"/>
      <c r="CD41" s="2"/>
      <c r="CE41" s="2"/>
      <c r="CF41" s="2"/>
      <c r="CG41" s="2"/>
      <c r="CH41" s="2"/>
      <c r="CI41" s="2"/>
      <c r="CJ41" s="2"/>
      <c r="CK41" s="2"/>
    </row>
    <row r="42" spans="1:89" x14ac:dyDescent="0.25">
      <c r="A42" s="2"/>
      <c r="B42" s="24"/>
      <c r="C42" s="29">
        <v>6</v>
      </c>
      <c r="D42" s="14">
        <f>IF(WP!M14="",D41,WP!M14)</f>
        <v>9</v>
      </c>
      <c r="E42" s="14">
        <f>IF(WA!N14="",E41,WA!N14)</f>
        <v>8</v>
      </c>
      <c r="F42" s="17">
        <f>WP!M15</f>
        <v>1</v>
      </c>
      <c r="G42" s="17">
        <f>WA!N15</f>
        <v>2</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
      <c r="BW42" s="2"/>
      <c r="BX42" s="2"/>
      <c r="BY42" s="2"/>
      <c r="BZ42" s="2"/>
      <c r="CA42" s="2"/>
      <c r="CB42" s="2"/>
      <c r="CC42" s="2"/>
      <c r="CD42" s="2"/>
      <c r="CE42" s="2"/>
      <c r="CF42" s="2"/>
      <c r="CG42" s="2"/>
      <c r="CH42" s="2"/>
      <c r="CI42" s="2"/>
      <c r="CJ42" s="2"/>
      <c r="CK42" s="2"/>
    </row>
    <row r="43" spans="1:89" x14ac:dyDescent="0.25">
      <c r="A43" s="2"/>
      <c r="B43" s="24"/>
      <c r="C43" s="29">
        <v>7</v>
      </c>
      <c r="D43" s="14">
        <f>IF(WP!N14="",D42,WP!N14)</f>
        <v>10</v>
      </c>
      <c r="E43" s="14">
        <f>IF(WA!O14="",E42,WA!O14)</f>
        <v>9</v>
      </c>
      <c r="F43" s="17">
        <f>WP!N15</f>
        <v>1</v>
      </c>
      <c r="G43" s="17">
        <f>WA!O15</f>
        <v>1</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
      <c r="BW43" s="2"/>
      <c r="BX43" s="2"/>
      <c r="BY43" s="2"/>
      <c r="BZ43" s="2"/>
      <c r="CA43" s="2"/>
      <c r="CB43" s="2"/>
      <c r="CC43" s="2"/>
      <c r="CD43" s="2"/>
      <c r="CE43" s="2"/>
      <c r="CF43" s="2"/>
      <c r="CG43" s="2"/>
      <c r="CH43" s="2"/>
      <c r="CI43" s="2"/>
      <c r="CJ43" s="2"/>
      <c r="CK43" s="2"/>
    </row>
    <row r="44" spans="1:89" x14ac:dyDescent="0.25">
      <c r="A44" s="2"/>
      <c r="B44" s="24"/>
      <c r="C44" s="29">
        <v>8</v>
      </c>
      <c r="D44" s="14">
        <f>IF(WP!O14="",D43,WP!O14)</f>
        <v>11</v>
      </c>
      <c r="E44" s="14">
        <f>IF(WA!P14="",E43,WA!P14)</f>
        <v>10</v>
      </c>
      <c r="F44" s="17">
        <f>WP!O15</f>
        <v>1</v>
      </c>
      <c r="G44" s="17">
        <f>WA!P15</f>
        <v>1</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
      <c r="BW44" s="2"/>
      <c r="BX44" s="2"/>
      <c r="BY44" s="2"/>
      <c r="BZ44" s="2"/>
      <c r="CA44" s="2"/>
      <c r="CB44" s="2"/>
      <c r="CC44" s="2"/>
      <c r="CD44" s="2"/>
      <c r="CE44" s="2"/>
      <c r="CF44" s="2"/>
      <c r="CG44" s="2"/>
      <c r="CH44" s="2"/>
      <c r="CI44" s="2"/>
      <c r="CJ44" s="2"/>
      <c r="CK44" s="2"/>
    </row>
    <row r="45" spans="1:89" x14ac:dyDescent="0.25">
      <c r="A45" s="2"/>
      <c r="B45" s="24"/>
      <c r="C45" s="29">
        <v>9</v>
      </c>
      <c r="D45" s="14">
        <f>IF(WP!P14="",D44,WP!P14)</f>
        <v>12</v>
      </c>
      <c r="E45" s="14">
        <f>IF(WA!Q14="",E44,WA!Q14)</f>
        <v>10.5</v>
      </c>
      <c r="F45" s="17">
        <f>WP!P15</f>
        <v>1</v>
      </c>
      <c r="G45" s="17">
        <f>WA!Q15</f>
        <v>0.5</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
      <c r="BW45" s="2"/>
      <c r="BX45" s="2"/>
      <c r="BY45" s="2"/>
      <c r="BZ45" s="2"/>
      <c r="CA45" s="2"/>
      <c r="CB45" s="2"/>
      <c r="CC45" s="2"/>
      <c r="CD45" s="2"/>
      <c r="CE45" s="2"/>
      <c r="CF45" s="2"/>
      <c r="CG45" s="2"/>
      <c r="CH45" s="2"/>
      <c r="CI45" s="2"/>
      <c r="CJ45" s="2"/>
      <c r="CK45" s="2"/>
    </row>
    <row r="46" spans="1:89" x14ac:dyDescent="0.25">
      <c r="A46" s="2"/>
      <c r="B46" s="24"/>
      <c r="C46" s="29">
        <v>10</v>
      </c>
      <c r="D46" s="14">
        <f>IF(WP!Q14="",D45,WP!Q14)</f>
        <v>13</v>
      </c>
      <c r="E46" s="14">
        <f>IF(WA!R14="",E45,WA!R14)</f>
        <v>11.5</v>
      </c>
      <c r="F46" s="17">
        <f>WP!Q15</f>
        <v>1</v>
      </c>
      <c r="G46" s="17">
        <f>WA!R15</f>
        <v>1</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
      <c r="BW46" s="2"/>
      <c r="BX46" s="2"/>
      <c r="BY46" s="2"/>
      <c r="BZ46" s="2"/>
      <c r="CA46" s="2"/>
      <c r="CB46" s="2"/>
      <c r="CC46" s="2"/>
      <c r="CD46" s="2"/>
      <c r="CE46" s="2"/>
      <c r="CF46" s="2"/>
      <c r="CG46" s="2"/>
      <c r="CH46" s="2"/>
      <c r="CI46" s="2"/>
      <c r="CJ46" s="2"/>
      <c r="CK46" s="2"/>
    </row>
    <row r="47" spans="1:89" x14ac:dyDescent="0.25">
      <c r="A47" s="2"/>
      <c r="B47" s="24"/>
      <c r="C47" s="29">
        <v>11</v>
      </c>
      <c r="D47" s="14">
        <f>IF(WP!R14="",D46,WP!R14)</f>
        <v>14</v>
      </c>
      <c r="E47" s="14">
        <f>IF(WA!S14="",E46,WA!S14)</f>
        <v>12</v>
      </c>
      <c r="F47" s="17">
        <f>WP!R15</f>
        <v>1</v>
      </c>
      <c r="G47" s="17">
        <f>WA!S15</f>
        <v>0.5</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
      <c r="BW47" s="2"/>
      <c r="BX47" s="2"/>
      <c r="BY47" s="2"/>
      <c r="BZ47" s="2"/>
      <c r="CA47" s="2"/>
      <c r="CB47" s="2"/>
      <c r="CC47" s="2"/>
      <c r="CD47" s="2"/>
      <c r="CE47" s="2"/>
      <c r="CF47" s="2"/>
      <c r="CG47" s="2"/>
      <c r="CH47" s="2"/>
      <c r="CI47" s="2"/>
      <c r="CJ47" s="2"/>
      <c r="CK47" s="2"/>
    </row>
    <row r="48" spans="1:89" x14ac:dyDescent="0.25">
      <c r="A48" s="2"/>
      <c r="B48" s="24"/>
      <c r="C48" s="29">
        <v>12</v>
      </c>
      <c r="D48" s="14">
        <f>IF(WP!S14="",D47,WP!S14)</f>
        <v>15</v>
      </c>
      <c r="E48" s="14">
        <f>IF(WA!T14="",E47,WA!T14)</f>
        <v>12.5</v>
      </c>
      <c r="F48" s="17">
        <f>WP!S15</f>
        <v>1</v>
      </c>
      <c r="G48" s="17">
        <f>WA!T15</f>
        <v>0.5</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
      <c r="BW48" s="2"/>
      <c r="BX48" s="2"/>
      <c r="BY48" s="2"/>
      <c r="BZ48" s="2"/>
      <c r="CA48" s="2"/>
      <c r="CB48" s="2"/>
      <c r="CC48" s="2"/>
      <c r="CD48" s="2"/>
      <c r="CE48" s="2"/>
      <c r="CF48" s="2"/>
      <c r="CG48" s="2"/>
      <c r="CH48" s="2"/>
      <c r="CI48" s="2"/>
      <c r="CJ48" s="2"/>
      <c r="CK48" s="2"/>
    </row>
    <row r="49" spans="1:89" x14ac:dyDescent="0.25">
      <c r="A49" s="2"/>
      <c r="B49" s="24"/>
      <c r="C49" s="29">
        <v>13</v>
      </c>
      <c r="D49" s="14">
        <f>IF(WP!T14="",D48,WP!T14)</f>
        <v>16</v>
      </c>
      <c r="E49" s="14">
        <f>IF(WA!U14="",E48,WA!U14)</f>
        <v>13</v>
      </c>
      <c r="F49" s="17">
        <f>WP!T15</f>
        <v>1</v>
      </c>
      <c r="G49" s="17">
        <f>WA!U15</f>
        <v>0.5</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
      <c r="BW49" s="2"/>
      <c r="BX49" s="2"/>
      <c r="BY49" s="2"/>
      <c r="BZ49" s="2"/>
      <c r="CA49" s="2"/>
      <c r="CB49" s="2"/>
      <c r="CC49" s="2"/>
      <c r="CD49" s="2"/>
      <c r="CE49" s="2"/>
      <c r="CF49" s="2"/>
      <c r="CG49" s="2"/>
      <c r="CH49" s="2"/>
      <c r="CI49" s="2"/>
      <c r="CJ49" s="2"/>
      <c r="CK49" s="2"/>
    </row>
    <row r="50" spans="1:89" x14ac:dyDescent="0.25">
      <c r="A50" s="2"/>
      <c r="B50" s="24"/>
      <c r="C50" s="29">
        <v>14</v>
      </c>
      <c r="D50" s="14">
        <f>IF(WP!U14="",D49,WP!U14)</f>
        <v>17</v>
      </c>
      <c r="E50" s="14">
        <f>IF(WA!V14="",E49,WA!V14)</f>
        <v>13</v>
      </c>
      <c r="F50" s="17">
        <f>WP!U15</f>
        <v>1</v>
      </c>
      <c r="G50" s="17">
        <f>WA!V15</f>
        <v>0</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
      <c r="BW50" s="2"/>
      <c r="BX50" s="2"/>
      <c r="BY50" s="2"/>
      <c r="BZ50" s="2"/>
      <c r="CA50" s="2"/>
      <c r="CB50" s="2"/>
      <c r="CC50" s="2"/>
      <c r="CD50" s="2"/>
      <c r="CE50" s="2"/>
      <c r="CF50" s="2"/>
      <c r="CG50" s="2"/>
      <c r="CH50" s="2"/>
      <c r="CI50" s="2"/>
      <c r="CJ50" s="2"/>
      <c r="CK50" s="2"/>
    </row>
    <row r="51" spans="1:89" x14ac:dyDescent="0.25">
      <c r="A51" s="2"/>
      <c r="B51" s="24"/>
      <c r="C51" s="29">
        <v>15</v>
      </c>
      <c r="D51" s="14">
        <f>IF(WP!V14="",D50,WP!V14)</f>
        <v>18</v>
      </c>
      <c r="E51" s="14">
        <f>IF(WA!W14="",E50,WA!W14)</f>
        <v>13</v>
      </c>
      <c r="F51" s="17">
        <f>WP!V15</f>
        <v>1</v>
      </c>
      <c r="G51" s="17">
        <f>WA!W15</f>
        <v>0</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
      <c r="BW51" s="2"/>
      <c r="BX51" s="2"/>
      <c r="BY51" s="2"/>
      <c r="BZ51" s="2"/>
      <c r="CA51" s="2"/>
      <c r="CB51" s="2"/>
      <c r="CC51" s="2"/>
      <c r="CD51" s="2"/>
      <c r="CE51" s="2"/>
      <c r="CF51" s="2"/>
      <c r="CG51" s="2"/>
      <c r="CH51" s="2"/>
      <c r="CI51" s="2"/>
      <c r="CJ51" s="2"/>
      <c r="CK51" s="2"/>
    </row>
    <row r="52" spans="1:89" x14ac:dyDescent="0.25">
      <c r="A52" s="2"/>
      <c r="B52" s="24"/>
      <c r="C52" s="29">
        <v>16</v>
      </c>
      <c r="D52" s="14">
        <f>IF(WP!W14="",D51,WP!W14)</f>
        <v>19</v>
      </c>
      <c r="E52" s="14">
        <f>IF(WA!X14="",E51,WA!X14)</f>
        <v>13</v>
      </c>
      <c r="F52" s="17">
        <f>WP!W15</f>
        <v>1</v>
      </c>
      <c r="G52" s="17">
        <f>WA!X15</f>
        <v>0</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
      <c r="BW52" s="2"/>
      <c r="BX52" s="2"/>
      <c r="BY52" s="2"/>
      <c r="BZ52" s="2"/>
      <c r="CA52" s="2"/>
      <c r="CB52" s="2"/>
      <c r="CC52" s="2"/>
      <c r="CD52" s="2"/>
      <c r="CE52" s="2"/>
      <c r="CF52" s="2"/>
      <c r="CG52" s="2"/>
      <c r="CH52" s="2"/>
      <c r="CI52" s="2"/>
      <c r="CJ52" s="2"/>
      <c r="CK52" s="2"/>
    </row>
    <row r="53" spans="1:89" x14ac:dyDescent="0.25">
      <c r="A53" s="2"/>
      <c r="B53" s="24"/>
      <c r="C53" s="29">
        <v>17</v>
      </c>
      <c r="D53" s="14">
        <f>IF(WP!X14="",D52,WP!X14)</f>
        <v>20</v>
      </c>
      <c r="E53" s="14">
        <f>IF(WA!Y14="",E52,WA!Y14)</f>
        <v>13</v>
      </c>
      <c r="F53" s="17">
        <f>WP!X15</f>
        <v>1</v>
      </c>
      <c r="G53" s="17">
        <f>WA!Y15</f>
        <v>0</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
      <c r="BW53" s="2"/>
      <c r="BX53" s="2"/>
      <c r="BY53" s="2"/>
      <c r="BZ53" s="2"/>
      <c r="CA53" s="2"/>
      <c r="CB53" s="2"/>
      <c r="CC53" s="2"/>
      <c r="CD53" s="2"/>
      <c r="CE53" s="2"/>
      <c r="CF53" s="2"/>
      <c r="CG53" s="2"/>
      <c r="CH53" s="2"/>
      <c r="CI53" s="2"/>
      <c r="CJ53" s="2"/>
      <c r="CK53" s="2"/>
    </row>
    <row r="54" spans="1:89" x14ac:dyDescent="0.25">
      <c r="A54" s="2"/>
      <c r="B54" s="24"/>
      <c r="C54" s="29">
        <v>18</v>
      </c>
      <c r="D54" s="14">
        <f>IF(WP!Y14="",D53,WP!Y14)</f>
        <v>21</v>
      </c>
      <c r="E54" s="14">
        <f>IF(WA!Z14="",E53,WA!Z14)</f>
        <v>13</v>
      </c>
      <c r="F54" s="17">
        <f>WP!Y15</f>
        <v>1</v>
      </c>
      <c r="G54" s="17">
        <f>WA!Z15</f>
        <v>0</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
      <c r="BW54" s="2"/>
      <c r="BX54" s="2"/>
      <c r="BY54" s="2"/>
      <c r="BZ54" s="2"/>
      <c r="CA54" s="2"/>
      <c r="CB54" s="2"/>
      <c r="CC54" s="2"/>
      <c r="CD54" s="2"/>
      <c r="CE54" s="2"/>
      <c r="CF54" s="2"/>
      <c r="CG54" s="2"/>
      <c r="CH54" s="2"/>
      <c r="CI54" s="2"/>
      <c r="CJ54" s="2"/>
      <c r="CK54" s="2"/>
    </row>
    <row r="55" spans="1:89" x14ac:dyDescent="0.25">
      <c r="A55" s="2"/>
      <c r="B55" s="24"/>
      <c r="C55" s="29">
        <v>19</v>
      </c>
      <c r="D55" s="14">
        <f>IF(WP!Z14="",D54,WP!Z14)</f>
        <v>22</v>
      </c>
      <c r="E55" s="14">
        <f>IF(WA!YX14="",E54,WA!AA14)</f>
        <v>13</v>
      </c>
      <c r="F55" s="17">
        <f>WP!Z15</f>
        <v>1</v>
      </c>
      <c r="G55" s="17">
        <f>WA!AA15</f>
        <v>0</v>
      </c>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
      <c r="BW55" s="2"/>
      <c r="BX55" s="2"/>
      <c r="BY55" s="2"/>
      <c r="BZ55" s="2"/>
      <c r="CA55" s="2"/>
      <c r="CB55" s="2"/>
      <c r="CC55" s="2"/>
      <c r="CD55" s="2"/>
      <c r="CE55" s="2"/>
      <c r="CF55" s="2"/>
      <c r="CG55" s="2"/>
      <c r="CH55" s="2"/>
      <c r="CI55" s="2"/>
      <c r="CJ55" s="2"/>
      <c r="CK55" s="2"/>
    </row>
    <row r="56" spans="1:89" x14ac:dyDescent="0.25">
      <c r="A56" s="2"/>
      <c r="B56" s="24"/>
      <c r="C56" s="29">
        <v>20</v>
      </c>
      <c r="D56" s="14">
        <f>IF(WP!AA14="",D55,WP!AA14)</f>
        <v>23</v>
      </c>
      <c r="E56" s="14">
        <f>IF(WA!AB14="",E55,WA!AB14)</f>
        <v>13</v>
      </c>
      <c r="F56" s="17">
        <f>WP!AA15</f>
        <v>1</v>
      </c>
      <c r="G56" s="17">
        <f>WA!AB15</f>
        <v>0</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
      <c r="BW56" s="2"/>
      <c r="BX56" s="2"/>
      <c r="BY56" s="2"/>
      <c r="BZ56" s="2"/>
      <c r="CA56" s="2"/>
      <c r="CB56" s="2"/>
      <c r="CC56" s="2"/>
      <c r="CD56" s="2"/>
      <c r="CE56" s="2"/>
      <c r="CF56" s="2"/>
      <c r="CG56" s="2"/>
      <c r="CH56" s="2"/>
      <c r="CI56" s="2"/>
      <c r="CJ56" s="2"/>
      <c r="CK56" s="2"/>
    </row>
    <row r="57" spans="1:89" x14ac:dyDescent="0.25">
      <c r="A57" s="2"/>
      <c r="B57" s="24"/>
      <c r="C57" s="29">
        <v>21</v>
      </c>
      <c r="D57" s="14">
        <f>IF(WP!AB14="",D56,WP!AB14)</f>
        <v>24</v>
      </c>
      <c r="E57" s="14">
        <f>IF(WA!AC14="",E56,WA!AC14)</f>
        <v>13</v>
      </c>
      <c r="F57" s="17">
        <f>WP!AB15</f>
        <v>1</v>
      </c>
      <c r="G57" s="17">
        <f>WA!AC15</f>
        <v>0</v>
      </c>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
      <c r="BW57" s="2"/>
      <c r="BX57" s="2"/>
      <c r="BY57" s="2"/>
      <c r="BZ57" s="2"/>
      <c r="CA57" s="2"/>
      <c r="CB57" s="2"/>
      <c r="CC57" s="2"/>
      <c r="CD57" s="2"/>
      <c r="CE57" s="2"/>
      <c r="CF57" s="2"/>
      <c r="CG57" s="2"/>
      <c r="CH57" s="2"/>
      <c r="CI57" s="2"/>
      <c r="CJ57" s="2"/>
      <c r="CK57" s="2"/>
    </row>
    <row r="58" spans="1:89" x14ac:dyDescent="0.25">
      <c r="A58" s="2"/>
      <c r="B58" s="24"/>
      <c r="C58" s="29">
        <v>22</v>
      </c>
      <c r="D58" s="14">
        <f>IF(WP!AC14="",D57,WP!AC14)</f>
        <v>25</v>
      </c>
      <c r="E58" s="14">
        <f>IF(WA!AD14="",E57,WA!AD14)</f>
        <v>13</v>
      </c>
      <c r="F58" s="17">
        <f>WP!AC15</f>
        <v>1</v>
      </c>
      <c r="G58" s="17">
        <f>WA!AD15</f>
        <v>0</v>
      </c>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
      <c r="BW58" s="2"/>
      <c r="BX58" s="2"/>
      <c r="BY58" s="2"/>
      <c r="BZ58" s="2"/>
      <c r="CA58" s="2"/>
      <c r="CB58" s="2"/>
      <c r="CC58" s="2"/>
      <c r="CD58" s="2"/>
      <c r="CE58" s="2"/>
      <c r="CF58" s="2"/>
      <c r="CG58" s="2"/>
      <c r="CH58" s="2"/>
      <c r="CI58" s="2"/>
      <c r="CJ58" s="2"/>
      <c r="CK58" s="2"/>
    </row>
    <row r="59" spans="1:89" x14ac:dyDescent="0.25">
      <c r="A59" s="2"/>
      <c r="B59" s="24"/>
      <c r="C59" s="29">
        <v>23</v>
      </c>
      <c r="D59" s="14">
        <f>IF(WP!AD14="",D58,WP!AD14)</f>
        <v>26</v>
      </c>
      <c r="E59" s="14">
        <f>IF(WA!AE14="",E58,WA!AE14)</f>
        <v>13</v>
      </c>
      <c r="F59" s="17">
        <f>WP!AD15</f>
        <v>1</v>
      </c>
      <c r="G59" s="17">
        <f>WA!AE15</f>
        <v>0</v>
      </c>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
      <c r="BW59" s="2"/>
      <c r="BX59" s="2"/>
      <c r="BY59" s="2"/>
      <c r="BZ59" s="2"/>
      <c r="CA59" s="2"/>
      <c r="CB59" s="2"/>
      <c r="CC59" s="2"/>
      <c r="CD59" s="2"/>
      <c r="CE59" s="2"/>
      <c r="CF59" s="2"/>
      <c r="CG59" s="2"/>
      <c r="CH59" s="2"/>
      <c r="CI59" s="2"/>
      <c r="CJ59" s="2"/>
      <c r="CK59" s="2"/>
    </row>
    <row r="60" spans="1:89" x14ac:dyDescent="0.25">
      <c r="A60" s="2"/>
      <c r="B60" s="24"/>
      <c r="C60" s="29">
        <v>24</v>
      </c>
      <c r="D60" s="14">
        <f>IF(WP!AE14="",D59,WP!AE14)</f>
        <v>27</v>
      </c>
      <c r="E60" s="14">
        <f>IF(WA!AF14="",E59,WA!AF14)</f>
        <v>13</v>
      </c>
      <c r="F60" s="17">
        <f>WP!AE15</f>
        <v>1</v>
      </c>
      <c r="G60" s="17">
        <f>WA!AF15</f>
        <v>0</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
      <c r="BW60" s="2"/>
      <c r="BX60" s="2"/>
      <c r="BY60" s="2"/>
      <c r="BZ60" s="2"/>
      <c r="CA60" s="2"/>
      <c r="CB60" s="2"/>
      <c r="CC60" s="2"/>
      <c r="CD60" s="2"/>
      <c r="CE60" s="2"/>
      <c r="CF60" s="2"/>
      <c r="CG60" s="2"/>
      <c r="CH60" s="2"/>
      <c r="CI60" s="2"/>
      <c r="CJ60" s="2"/>
      <c r="CK60" s="2"/>
    </row>
    <row r="61" spans="1:89" x14ac:dyDescent="0.25">
      <c r="A61" s="2"/>
      <c r="B61" s="24"/>
      <c r="C61" s="29">
        <v>25</v>
      </c>
      <c r="D61" s="14">
        <f>IF(WP!AF14="",D60,WP!AF14)</f>
        <v>28</v>
      </c>
      <c r="E61" s="14">
        <f>IF(WA!AG14="",E60,WA!AG14)</f>
        <v>13</v>
      </c>
      <c r="F61" s="17">
        <f>WP!AF15</f>
        <v>1</v>
      </c>
      <c r="G61" s="17">
        <f>WA!AG15</f>
        <v>0</v>
      </c>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
      <c r="BW61" s="2"/>
      <c r="BX61" s="2"/>
      <c r="BY61" s="2"/>
      <c r="BZ61" s="2"/>
      <c r="CA61" s="2"/>
      <c r="CB61" s="2"/>
      <c r="CC61" s="2"/>
      <c r="CD61" s="2"/>
      <c r="CE61" s="2"/>
      <c r="CF61" s="2"/>
      <c r="CG61" s="2"/>
      <c r="CH61" s="2"/>
      <c r="CI61" s="2"/>
      <c r="CJ61" s="2"/>
      <c r="CK61" s="2"/>
    </row>
    <row r="62" spans="1:89" x14ac:dyDescent="0.25">
      <c r="A62" s="2"/>
      <c r="B62" s="24"/>
      <c r="C62" s="29">
        <v>26</v>
      </c>
      <c r="D62" s="14">
        <f>IF(WP!AG14="",D61,WP!AG14)</f>
        <v>29</v>
      </c>
      <c r="E62" s="14">
        <f>IF(WA!AH14="",E61,WA!AH14)</f>
        <v>13</v>
      </c>
      <c r="F62" s="17">
        <f>WP!AG15</f>
        <v>1</v>
      </c>
      <c r="G62" s="17">
        <f>WA!AH15</f>
        <v>0</v>
      </c>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
      <c r="BW62" s="2"/>
      <c r="BX62" s="2"/>
      <c r="BY62" s="2"/>
      <c r="BZ62" s="2"/>
      <c r="CA62" s="2"/>
      <c r="CB62" s="2"/>
      <c r="CC62" s="2"/>
      <c r="CD62" s="2"/>
      <c r="CE62" s="2"/>
      <c r="CF62" s="2"/>
      <c r="CG62" s="2"/>
      <c r="CH62" s="2"/>
      <c r="CI62" s="2"/>
      <c r="CJ62" s="2"/>
      <c r="CK62" s="2"/>
    </row>
    <row r="63" spans="1:89" x14ac:dyDescent="0.25">
      <c r="A63" s="2"/>
      <c r="B63" s="24"/>
      <c r="C63" s="29">
        <v>27</v>
      </c>
      <c r="D63" s="14">
        <f>IF(WP!AH14="",D62,WP!AH14)</f>
        <v>29</v>
      </c>
      <c r="E63" s="14">
        <f>IF(WA!AI14="",E62,WA!AI14)</f>
        <v>13</v>
      </c>
      <c r="F63" s="17">
        <f>WP!AH15</f>
        <v>0</v>
      </c>
      <c r="G63" s="17">
        <f>WA!AI15</f>
        <v>0</v>
      </c>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
      <c r="BW63" s="2"/>
      <c r="BX63" s="2"/>
      <c r="BY63" s="2"/>
      <c r="BZ63" s="2"/>
      <c r="CA63" s="2"/>
      <c r="CB63" s="2"/>
      <c r="CC63" s="2"/>
      <c r="CD63" s="2"/>
      <c r="CE63" s="2"/>
      <c r="CF63" s="2"/>
      <c r="CG63" s="2"/>
      <c r="CH63" s="2"/>
      <c r="CI63" s="2"/>
      <c r="CJ63" s="2"/>
      <c r="CK63" s="2"/>
    </row>
    <row r="64" spans="1:89" x14ac:dyDescent="0.25">
      <c r="A64" s="2"/>
      <c r="B64" s="24"/>
      <c r="C64" s="29">
        <v>28</v>
      </c>
      <c r="D64" s="14">
        <f>IF(WP!AI14="",D63,WP!AI14)</f>
        <v>29</v>
      </c>
      <c r="E64" s="14">
        <f>IF(WA!AJ14="",E63,WA!AJ14)</f>
        <v>13</v>
      </c>
      <c r="F64" s="17">
        <f>WP!AI15</f>
        <v>0</v>
      </c>
      <c r="G64" s="17">
        <f>WA!AJ15</f>
        <v>0</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
      <c r="BW64" s="2"/>
      <c r="BX64" s="2"/>
      <c r="BY64" s="2"/>
      <c r="BZ64" s="2"/>
      <c r="CA64" s="2"/>
      <c r="CB64" s="2"/>
      <c r="CC64" s="2"/>
      <c r="CD64" s="2"/>
      <c r="CE64" s="2"/>
      <c r="CF64" s="2"/>
      <c r="CG64" s="2"/>
      <c r="CH64" s="2"/>
      <c r="CI64" s="2"/>
      <c r="CJ64" s="2"/>
      <c r="CK64" s="2"/>
    </row>
    <row r="65" spans="1:89" x14ac:dyDescent="0.25">
      <c r="A65" s="2"/>
      <c r="B65" s="24"/>
      <c r="C65" s="29">
        <v>29</v>
      </c>
      <c r="D65" s="14">
        <f>IF(WP!AJ14="",D64,WP!AJ14)</f>
        <v>29</v>
      </c>
      <c r="E65" s="14">
        <f>IF(WA!AK14="",E64,WA!AK14)</f>
        <v>13</v>
      </c>
      <c r="F65" s="17">
        <f>WP!AJ15</f>
        <v>0</v>
      </c>
      <c r="G65" s="17">
        <f>WA!AK15</f>
        <v>0</v>
      </c>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
      <c r="BW65" s="2"/>
      <c r="BX65" s="2"/>
      <c r="BY65" s="2"/>
      <c r="BZ65" s="2"/>
      <c r="CA65" s="2"/>
      <c r="CB65" s="2"/>
      <c r="CC65" s="2"/>
      <c r="CD65" s="2"/>
      <c r="CE65" s="2"/>
      <c r="CF65" s="2"/>
      <c r="CG65" s="2"/>
      <c r="CH65" s="2"/>
      <c r="CI65" s="2"/>
      <c r="CJ65" s="2"/>
      <c r="CK65" s="2"/>
    </row>
    <row r="66" spans="1:89" x14ac:dyDescent="0.25">
      <c r="A66" s="2"/>
      <c r="B66" s="24"/>
      <c r="C66" s="29">
        <v>30</v>
      </c>
      <c r="D66" s="14">
        <f>IF(WP!AK14="",D65,WP!AK14)</f>
        <v>29</v>
      </c>
      <c r="E66" s="14">
        <f>IF(WA!AL14="",E65,WA!AL14)</f>
        <v>13</v>
      </c>
      <c r="F66" s="17">
        <f>WP!AK15</f>
        <v>0</v>
      </c>
      <c r="G66" s="17">
        <f>WA!AL15</f>
        <v>0</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
      <c r="BW66" s="2"/>
      <c r="BX66" s="2"/>
      <c r="BY66" s="2"/>
      <c r="BZ66" s="2"/>
      <c r="CA66" s="2"/>
      <c r="CB66" s="2"/>
      <c r="CC66" s="2"/>
      <c r="CD66" s="2"/>
      <c r="CE66" s="2"/>
      <c r="CF66" s="2"/>
      <c r="CG66" s="2"/>
      <c r="CH66" s="2"/>
      <c r="CI66" s="2"/>
      <c r="CJ66" s="2"/>
      <c r="CK66" s="2"/>
    </row>
    <row r="67" spans="1:89" x14ac:dyDescent="0.25">
      <c r="A67" s="2"/>
      <c r="B67" s="24"/>
      <c r="C67" s="29">
        <v>31</v>
      </c>
      <c r="D67" s="14">
        <f>IF(WP!AL14="",D66,WP!AL14)</f>
        <v>29</v>
      </c>
      <c r="E67" s="14">
        <f>IF(WA!AM14="",E66,WA!AM14)</f>
        <v>13</v>
      </c>
      <c r="F67" s="17">
        <f>WP!AL15</f>
        <v>0</v>
      </c>
      <c r="G67" s="17">
        <f>WA!AM15</f>
        <v>0</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
      <c r="BW67" s="2"/>
      <c r="BX67" s="2"/>
      <c r="BY67" s="2"/>
      <c r="BZ67" s="2"/>
      <c r="CA67" s="2"/>
      <c r="CB67" s="2"/>
      <c r="CC67" s="2"/>
      <c r="CD67" s="2"/>
      <c r="CE67" s="2"/>
      <c r="CF67" s="2"/>
      <c r="CG67" s="2"/>
      <c r="CH67" s="2"/>
      <c r="CI67" s="2"/>
      <c r="CJ67" s="2"/>
      <c r="CK67" s="2"/>
    </row>
    <row r="68" spans="1:89" x14ac:dyDescent="0.25">
      <c r="A68" s="2"/>
      <c r="B68" s="24"/>
      <c r="C68" s="29">
        <v>32</v>
      </c>
      <c r="D68" s="14">
        <f>IF(WP!AM14="",D67,WP!AM14)</f>
        <v>29</v>
      </c>
      <c r="E68" s="14">
        <f>IF(WA!AN14="",E67,WA!AN14)</f>
        <v>13</v>
      </c>
      <c r="F68" s="17">
        <f>WP!AM15</f>
        <v>0</v>
      </c>
      <c r="G68" s="17">
        <f>WA!AN15</f>
        <v>0</v>
      </c>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
      <c r="BW68" s="2"/>
      <c r="BX68" s="2"/>
      <c r="BY68" s="2"/>
      <c r="BZ68" s="2"/>
      <c r="CA68" s="2"/>
      <c r="CB68" s="2"/>
      <c r="CC68" s="2"/>
      <c r="CD68" s="2"/>
      <c r="CE68" s="2"/>
      <c r="CF68" s="2"/>
      <c r="CG68" s="2"/>
      <c r="CH68" s="2"/>
      <c r="CI68" s="2"/>
      <c r="CJ68" s="2"/>
      <c r="CK68" s="2"/>
    </row>
    <row r="69" spans="1:89" x14ac:dyDescent="0.25">
      <c r="A69" s="2"/>
      <c r="B69" s="24"/>
      <c r="C69" s="29">
        <v>33</v>
      </c>
      <c r="D69" s="14">
        <f>IF(WP!AN14="",D68,WP!AN14)</f>
        <v>29</v>
      </c>
      <c r="E69" s="14">
        <f>IF(WA!AO14="",E68,WA!AO14)</f>
        <v>13</v>
      </c>
      <c r="F69" s="17">
        <f>WP!AN15</f>
        <v>0</v>
      </c>
      <c r="G69" s="17">
        <f>WA!AO15</f>
        <v>0</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
      <c r="BW69" s="2"/>
      <c r="BX69" s="2"/>
      <c r="BY69" s="2"/>
      <c r="BZ69" s="2"/>
      <c r="CA69" s="2"/>
      <c r="CB69" s="2"/>
      <c r="CC69" s="2"/>
      <c r="CD69" s="2"/>
      <c r="CE69" s="2"/>
      <c r="CF69" s="2"/>
      <c r="CG69" s="2"/>
      <c r="CH69" s="2"/>
      <c r="CI69" s="2"/>
      <c r="CJ69" s="2"/>
      <c r="CK69" s="2"/>
    </row>
    <row r="70" spans="1:89" x14ac:dyDescent="0.25">
      <c r="A70" s="2"/>
      <c r="B70" s="24"/>
      <c r="C70" s="29">
        <v>34</v>
      </c>
      <c r="D70" s="14">
        <f>IF(WP!AO14="",D69,WP!AO14)</f>
        <v>29</v>
      </c>
      <c r="E70" s="14">
        <f>IF(WA!AP14="",E69,WA!AP14)</f>
        <v>13</v>
      </c>
      <c r="F70" s="17">
        <f>WP!AO15</f>
        <v>0</v>
      </c>
      <c r="G70" s="17">
        <f>WA!AP15</f>
        <v>0</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
      <c r="BW70" s="2"/>
      <c r="BX70" s="2"/>
      <c r="BY70" s="2"/>
      <c r="BZ70" s="2"/>
      <c r="CA70" s="2"/>
      <c r="CB70" s="2"/>
      <c r="CC70" s="2"/>
      <c r="CD70" s="2"/>
      <c r="CE70" s="2"/>
      <c r="CF70" s="2"/>
      <c r="CG70" s="2"/>
      <c r="CH70" s="2"/>
      <c r="CI70" s="2"/>
      <c r="CJ70" s="2"/>
      <c r="CK70" s="2"/>
    </row>
    <row r="71" spans="1:89" x14ac:dyDescent="0.25">
      <c r="A71" s="2"/>
      <c r="B71" s="24"/>
      <c r="C71" s="29">
        <v>35</v>
      </c>
      <c r="D71" s="14">
        <f>IF(WP!AP14="",D70,WP!AP14)</f>
        <v>29</v>
      </c>
      <c r="E71" s="14">
        <f>IF(WA!AQ14="",E70,WA!AQ14)</f>
        <v>13</v>
      </c>
      <c r="F71" s="17">
        <f>WP!AP15</f>
        <v>0</v>
      </c>
      <c r="G71" s="17">
        <f>WA!AQ15</f>
        <v>0</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
      <c r="BW71" s="2"/>
      <c r="BX71" s="2"/>
      <c r="BY71" s="2"/>
      <c r="BZ71" s="2"/>
      <c r="CA71" s="2"/>
      <c r="CB71" s="2"/>
      <c r="CC71" s="2"/>
      <c r="CD71" s="2"/>
      <c r="CE71" s="2"/>
      <c r="CF71" s="2"/>
      <c r="CG71" s="2"/>
      <c r="CH71" s="2"/>
      <c r="CI71" s="2"/>
      <c r="CJ71" s="2"/>
      <c r="CK71" s="2"/>
    </row>
    <row r="72" spans="1:89" x14ac:dyDescent="0.25">
      <c r="A72" s="2"/>
      <c r="B72" s="24"/>
      <c r="C72" s="29">
        <v>36</v>
      </c>
      <c r="D72" s="14">
        <f>IF(WP!AQ14="",D71,WP!AQ14)</f>
        <v>29</v>
      </c>
      <c r="E72" s="14">
        <f>IF(WA!AR14="",E71,WA!AR14)</f>
        <v>13</v>
      </c>
      <c r="F72" s="17">
        <f>WP!AQ15</f>
        <v>0</v>
      </c>
      <c r="G72" s="17">
        <f>WA!AR15</f>
        <v>0</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
      <c r="BW72" s="2"/>
      <c r="BX72" s="2"/>
      <c r="BY72" s="2"/>
      <c r="BZ72" s="2"/>
      <c r="CA72" s="2"/>
      <c r="CB72" s="2"/>
      <c r="CC72" s="2"/>
      <c r="CD72" s="2"/>
      <c r="CE72" s="2"/>
      <c r="CF72" s="2"/>
      <c r="CG72" s="2"/>
      <c r="CH72" s="2"/>
      <c r="CI72" s="2"/>
      <c r="CJ72" s="2"/>
      <c r="CK72" s="2"/>
    </row>
    <row r="73" spans="1:89" x14ac:dyDescent="0.25">
      <c r="A73" s="2"/>
      <c r="B73" s="24"/>
      <c r="C73" s="29">
        <v>37</v>
      </c>
      <c r="D73" s="14">
        <f>IF(WP!AR14="",D72,WP!AR14)</f>
        <v>29</v>
      </c>
      <c r="E73" s="14">
        <f>IF(WA!AS14="",E72,WA!AS14)</f>
        <v>13</v>
      </c>
      <c r="F73" s="17">
        <f>WP!AR15</f>
        <v>0</v>
      </c>
      <c r="G73" s="17">
        <f>WA!AS15</f>
        <v>0</v>
      </c>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
      <c r="BW73" s="2"/>
      <c r="BX73" s="2"/>
      <c r="BY73" s="2"/>
      <c r="BZ73" s="2"/>
      <c r="CA73" s="2"/>
      <c r="CB73" s="2"/>
      <c r="CC73" s="2"/>
      <c r="CD73" s="2"/>
      <c r="CE73" s="2"/>
      <c r="CF73" s="2"/>
      <c r="CG73" s="2"/>
      <c r="CH73" s="2"/>
      <c r="CI73" s="2"/>
      <c r="CJ73" s="2"/>
      <c r="CK73" s="2"/>
    </row>
    <row r="74" spans="1:89" x14ac:dyDescent="0.25">
      <c r="A74" s="2"/>
      <c r="B74" s="24"/>
      <c r="C74" s="29">
        <v>38</v>
      </c>
      <c r="D74" s="14">
        <f>IF(WP!AS14="",D73,WP!AS14)</f>
        <v>29</v>
      </c>
      <c r="E74" s="14">
        <f>IF(WA!AT14="",E73,WA!AT14)</f>
        <v>13</v>
      </c>
      <c r="F74" s="17">
        <f>WP!AS15</f>
        <v>0</v>
      </c>
      <c r="G74" s="17">
        <f>WA!AT15</f>
        <v>0</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
      <c r="BW74" s="2"/>
      <c r="BX74" s="2"/>
      <c r="BY74" s="2"/>
      <c r="BZ74" s="2"/>
      <c r="CA74" s="2"/>
      <c r="CB74" s="2"/>
      <c r="CC74" s="2"/>
      <c r="CD74" s="2"/>
      <c r="CE74" s="2"/>
      <c r="CF74" s="2"/>
      <c r="CG74" s="2"/>
      <c r="CH74" s="2"/>
      <c r="CI74" s="2"/>
      <c r="CJ74" s="2"/>
      <c r="CK74" s="2"/>
    </row>
    <row r="75" spans="1:89" x14ac:dyDescent="0.25">
      <c r="A75" s="2"/>
      <c r="B75" s="24"/>
      <c r="C75" s="29">
        <v>39</v>
      </c>
      <c r="D75" s="14">
        <f>IF(WP!AT14="",D74,WP!AT14)</f>
        <v>29</v>
      </c>
      <c r="E75" s="14">
        <f>IF(WA!AU14="",E74,WA!AU14)</f>
        <v>13</v>
      </c>
      <c r="F75" s="17">
        <f>WP!AT15</f>
        <v>0</v>
      </c>
      <c r="G75" s="17">
        <f>WA!AU15</f>
        <v>0</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
      <c r="BW75" s="2"/>
      <c r="BX75" s="2"/>
      <c r="BY75" s="2"/>
      <c r="BZ75" s="2"/>
      <c r="CA75" s="2"/>
      <c r="CB75" s="2"/>
      <c r="CC75" s="2"/>
      <c r="CD75" s="2"/>
      <c r="CE75" s="2"/>
      <c r="CF75" s="2"/>
      <c r="CG75" s="2"/>
      <c r="CH75" s="2"/>
      <c r="CI75" s="2"/>
      <c r="CJ75" s="2"/>
      <c r="CK75" s="2"/>
    </row>
    <row r="76" spans="1:89" x14ac:dyDescent="0.25">
      <c r="A76" s="2"/>
      <c r="B76" s="24"/>
      <c r="C76" s="29">
        <v>40</v>
      </c>
      <c r="D76" s="14">
        <f>IF(WP!AU14="",D75,WP!AU14)</f>
        <v>29</v>
      </c>
      <c r="E76" s="14">
        <f>IF(WA!AV14="",E75,WA!AV14)</f>
        <v>13</v>
      </c>
      <c r="F76" s="17">
        <f>WP!AU15</f>
        <v>0</v>
      </c>
      <c r="G76" s="17">
        <f>WA!AV15</f>
        <v>0</v>
      </c>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
      <c r="BW76" s="2"/>
      <c r="BX76" s="2"/>
      <c r="BY76" s="2"/>
      <c r="BZ76" s="2"/>
      <c r="CA76" s="2"/>
      <c r="CB76" s="2"/>
      <c r="CC76" s="2"/>
      <c r="CD76" s="2"/>
      <c r="CE76" s="2"/>
      <c r="CF76" s="2"/>
      <c r="CG76" s="2"/>
      <c r="CH76" s="2"/>
      <c r="CI76" s="2"/>
      <c r="CJ76" s="2"/>
      <c r="CK76" s="2"/>
    </row>
    <row r="77" spans="1:89" x14ac:dyDescent="0.25">
      <c r="A77" s="2"/>
      <c r="B77" s="24"/>
      <c r="C77" s="29">
        <v>41</v>
      </c>
      <c r="D77" s="14">
        <f>IF(WP!AV14="",D76,WP!AV14)</f>
        <v>29</v>
      </c>
      <c r="E77" s="14">
        <f>IF(WA!AW14="",E76,WA!AW14)</f>
        <v>13</v>
      </c>
      <c r="F77" s="17">
        <f>WP!AV15</f>
        <v>0</v>
      </c>
      <c r="G77" s="17">
        <f>WA!AW15</f>
        <v>0</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
      <c r="BW77" s="2"/>
      <c r="BX77" s="2"/>
      <c r="BY77" s="2"/>
      <c r="BZ77" s="2"/>
      <c r="CA77" s="2"/>
      <c r="CB77" s="2"/>
      <c r="CC77" s="2"/>
      <c r="CD77" s="2"/>
      <c r="CE77" s="2"/>
      <c r="CF77" s="2"/>
      <c r="CG77" s="2"/>
      <c r="CH77" s="2"/>
      <c r="CI77" s="2"/>
      <c r="CJ77" s="2"/>
      <c r="CK77" s="2"/>
    </row>
    <row r="78" spans="1:89" x14ac:dyDescent="0.25">
      <c r="A78" s="2"/>
      <c r="B78" s="24"/>
      <c r="C78" s="29">
        <v>42</v>
      </c>
      <c r="D78" s="14">
        <f>IF(WP!AW14="",D77,WP!AW14)</f>
        <v>29</v>
      </c>
      <c r="E78" s="14">
        <f>IF(WA!AX14="",E77,WA!AX14)</f>
        <v>13</v>
      </c>
      <c r="F78" s="17">
        <f>WP!AW15</f>
        <v>0</v>
      </c>
      <c r="G78" s="17">
        <f>WA!AX15</f>
        <v>0</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
      <c r="BW78" s="2"/>
      <c r="BX78" s="2"/>
      <c r="BY78" s="2"/>
      <c r="BZ78" s="2"/>
      <c r="CA78" s="2"/>
      <c r="CB78" s="2"/>
      <c r="CC78" s="2"/>
      <c r="CD78" s="2"/>
      <c r="CE78" s="2"/>
      <c r="CF78" s="2"/>
      <c r="CG78" s="2"/>
      <c r="CH78" s="2"/>
      <c r="CI78" s="2"/>
      <c r="CJ78" s="2"/>
      <c r="CK78" s="2"/>
    </row>
    <row r="79" spans="1:89" x14ac:dyDescent="0.25">
      <c r="A79" s="2"/>
      <c r="B79" s="24"/>
      <c r="C79" s="29">
        <v>43</v>
      </c>
      <c r="D79" s="14">
        <f>IF(WP!AX14="",D78,WP!AX14)</f>
        <v>29</v>
      </c>
      <c r="E79" s="14">
        <f>IF(WA!AY14="",E78,WA!AY14)</f>
        <v>13</v>
      </c>
      <c r="F79" s="17">
        <f>WP!AX15</f>
        <v>0</v>
      </c>
      <c r="G79" s="17">
        <f>WA!AY15</f>
        <v>0</v>
      </c>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
      <c r="BW79" s="2"/>
      <c r="BX79" s="2"/>
      <c r="BY79" s="2"/>
      <c r="BZ79" s="2"/>
      <c r="CA79" s="2"/>
      <c r="CB79" s="2"/>
      <c r="CC79" s="2"/>
      <c r="CD79" s="2"/>
      <c r="CE79" s="2"/>
      <c r="CF79" s="2"/>
      <c r="CG79" s="2"/>
      <c r="CH79" s="2"/>
      <c r="CI79" s="2"/>
      <c r="CJ79" s="2"/>
      <c r="CK79" s="2"/>
    </row>
    <row r="80" spans="1:89" x14ac:dyDescent="0.25">
      <c r="A80" s="2"/>
      <c r="B80" s="24"/>
      <c r="C80" s="29">
        <v>44</v>
      </c>
      <c r="D80" s="14">
        <f>IF(WP!AY14="",D79,WP!AY14)</f>
        <v>29</v>
      </c>
      <c r="E80" s="14">
        <f>IF(WA!AZ14="",E79,WA!AZ14)</f>
        <v>13</v>
      </c>
      <c r="F80" s="17">
        <f>WP!AY15</f>
        <v>0</v>
      </c>
      <c r="G80" s="17">
        <f>WA!AZ15</f>
        <v>0</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
      <c r="BW80" s="2"/>
      <c r="BX80" s="2"/>
      <c r="BY80" s="2"/>
      <c r="BZ80" s="2"/>
      <c r="CA80" s="2"/>
      <c r="CB80" s="2"/>
      <c r="CC80" s="2"/>
      <c r="CD80" s="2"/>
      <c r="CE80" s="2"/>
      <c r="CF80" s="2"/>
      <c r="CG80" s="2"/>
      <c r="CH80" s="2"/>
      <c r="CI80" s="2"/>
      <c r="CJ80" s="2"/>
      <c r="CK80" s="2"/>
    </row>
    <row r="81" spans="1:89" x14ac:dyDescent="0.25">
      <c r="A81" s="2"/>
      <c r="B81" s="24"/>
      <c r="C81" s="29">
        <v>45</v>
      </c>
      <c r="D81" s="14">
        <f>IF(WP!AZ14="",D80,WP!AZ14)</f>
        <v>29</v>
      </c>
      <c r="E81" s="14">
        <f>IF(WA!BA14="",E80,WA!BA14)</f>
        <v>13</v>
      </c>
      <c r="F81" s="17">
        <f>WP!AZ15</f>
        <v>0</v>
      </c>
      <c r="G81" s="17">
        <f>WA!BA15</f>
        <v>0</v>
      </c>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
      <c r="BW81" s="2"/>
      <c r="BX81" s="2"/>
      <c r="BY81" s="2"/>
      <c r="BZ81" s="2"/>
      <c r="CA81" s="2"/>
      <c r="CB81" s="2"/>
      <c r="CC81" s="2"/>
      <c r="CD81" s="2"/>
      <c r="CE81" s="2"/>
      <c r="CF81" s="2"/>
      <c r="CG81" s="2"/>
      <c r="CH81" s="2"/>
      <c r="CI81" s="2"/>
      <c r="CJ81" s="2"/>
      <c r="CK81" s="2"/>
    </row>
    <row r="82" spans="1:89" x14ac:dyDescent="0.25">
      <c r="A82" s="2"/>
      <c r="B82" s="24"/>
      <c r="C82" s="29">
        <v>46</v>
      </c>
      <c r="D82" s="14">
        <f>IF(WP!BA14="",D81,WP!BA14)</f>
        <v>29</v>
      </c>
      <c r="E82" s="14">
        <f>IF(WA!BB14="",E81,WA!BB14)</f>
        <v>13</v>
      </c>
      <c r="F82" s="17">
        <f>WP!BA15</f>
        <v>0</v>
      </c>
      <c r="G82" s="17">
        <f>WA!BB15</f>
        <v>0</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
      <c r="BW82" s="2"/>
      <c r="BX82" s="2"/>
      <c r="BY82" s="2"/>
      <c r="BZ82" s="2"/>
      <c r="CA82" s="2"/>
      <c r="CB82" s="2"/>
      <c r="CC82" s="2"/>
      <c r="CD82" s="2"/>
      <c r="CE82" s="2"/>
      <c r="CF82" s="2"/>
      <c r="CG82" s="2"/>
      <c r="CH82" s="2"/>
      <c r="CI82" s="2"/>
      <c r="CJ82" s="2"/>
      <c r="CK82" s="2"/>
    </row>
    <row r="83" spans="1:89" x14ac:dyDescent="0.25">
      <c r="A83" s="2"/>
      <c r="B83" s="24"/>
      <c r="C83" s="29">
        <v>47</v>
      </c>
      <c r="D83" s="14">
        <f>IF(WP!BB14="",D82,WP!BB14)</f>
        <v>29</v>
      </c>
      <c r="E83" s="14">
        <f>IF(WA!BC14="",E82,WA!BC14)</f>
        <v>13</v>
      </c>
      <c r="F83" s="17">
        <f>WP!BB15</f>
        <v>0</v>
      </c>
      <c r="G83" s="17">
        <f>WA!BC15</f>
        <v>0</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
      <c r="BW83" s="2"/>
      <c r="BX83" s="2"/>
      <c r="BY83" s="2"/>
      <c r="BZ83" s="2"/>
      <c r="CA83" s="2"/>
      <c r="CB83" s="2"/>
      <c r="CC83" s="2"/>
      <c r="CD83" s="2"/>
      <c r="CE83" s="2"/>
      <c r="CF83" s="2"/>
      <c r="CG83" s="2"/>
      <c r="CH83" s="2"/>
      <c r="CI83" s="2"/>
      <c r="CJ83" s="2"/>
      <c r="CK83" s="2"/>
    </row>
    <row r="84" spans="1:89" x14ac:dyDescent="0.25">
      <c r="A84" s="2"/>
      <c r="B84" s="24"/>
      <c r="C84" s="29">
        <v>48</v>
      </c>
      <c r="D84" s="14">
        <f>IF(WP!BC14="",D83,WP!BC14)</f>
        <v>29</v>
      </c>
      <c r="E84" s="14">
        <f>IF(WA!BD14="",E83,WA!BD14)</f>
        <v>13</v>
      </c>
      <c r="F84" s="17">
        <f>WP!BC15</f>
        <v>0</v>
      </c>
      <c r="G84" s="17">
        <f>WA!BD15</f>
        <v>0</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
      <c r="BW84" s="2"/>
      <c r="BX84" s="2"/>
      <c r="BY84" s="2"/>
      <c r="BZ84" s="2"/>
      <c r="CA84" s="2"/>
      <c r="CB84" s="2"/>
      <c r="CC84" s="2"/>
      <c r="CD84" s="2"/>
      <c r="CE84" s="2"/>
      <c r="CF84" s="2"/>
      <c r="CG84" s="2"/>
      <c r="CH84" s="2"/>
      <c r="CI84" s="2"/>
      <c r="CJ84" s="2"/>
      <c r="CK84" s="2"/>
    </row>
    <row r="85" spans="1:89" x14ac:dyDescent="0.25">
      <c r="A85" s="2"/>
      <c r="B85" s="24"/>
      <c r="C85" s="29">
        <v>49</v>
      </c>
      <c r="D85" s="14">
        <f>IF(WP!BD14="",D84,WP!BD14)</f>
        <v>29</v>
      </c>
      <c r="E85" s="14">
        <f>IF(WA!BE14="",E84,WA!BE14)</f>
        <v>13</v>
      </c>
      <c r="F85" s="17">
        <f>WP!BD15</f>
        <v>0</v>
      </c>
      <c r="G85" s="17">
        <f>WA!BE15</f>
        <v>0</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
      <c r="BW85" s="2"/>
      <c r="BX85" s="2"/>
      <c r="BY85" s="2"/>
      <c r="BZ85" s="2"/>
      <c r="CA85" s="2"/>
      <c r="CB85" s="2"/>
      <c r="CC85" s="2"/>
      <c r="CD85" s="2"/>
      <c r="CE85" s="2"/>
      <c r="CF85" s="2"/>
      <c r="CG85" s="2"/>
      <c r="CH85" s="2"/>
      <c r="CI85" s="2"/>
      <c r="CJ85" s="2"/>
      <c r="CK85" s="2"/>
    </row>
    <row r="86" spans="1:89" x14ac:dyDescent="0.25">
      <c r="A86" s="2"/>
      <c r="B86" s="24"/>
      <c r="C86" s="29">
        <v>50</v>
      </c>
      <c r="D86" s="14">
        <f>IF(WP!BE14="",D85,WP!BE14)</f>
        <v>29</v>
      </c>
      <c r="E86" s="14">
        <f>IF(WA!BF14="",E85,WA!BF14)</f>
        <v>13</v>
      </c>
      <c r="F86" s="17">
        <f>WP!BE15</f>
        <v>0</v>
      </c>
      <c r="G86" s="17">
        <f>WA!BF15</f>
        <v>0</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
      <c r="BW86" s="2"/>
      <c r="BX86" s="2"/>
      <c r="BY86" s="2"/>
      <c r="BZ86" s="2"/>
      <c r="CA86" s="2"/>
      <c r="CB86" s="2"/>
      <c r="CC86" s="2"/>
      <c r="CD86" s="2"/>
      <c r="CE86" s="2"/>
      <c r="CF86" s="2"/>
      <c r="CG86" s="2"/>
      <c r="CH86" s="2"/>
      <c r="CI86" s="2"/>
      <c r="CJ86" s="2"/>
      <c r="CK86" s="2"/>
    </row>
    <row r="87" spans="1:89" x14ac:dyDescent="0.25">
      <c r="A87" s="2"/>
      <c r="B87" s="24"/>
      <c r="C87" s="29">
        <v>51</v>
      </c>
      <c r="D87" s="14">
        <f>IF(WP!BF14="",D86,WP!BF14)</f>
        <v>29</v>
      </c>
      <c r="E87" s="14">
        <f>IF(WA!BG14="",E86,WA!BG14)</f>
        <v>13</v>
      </c>
      <c r="F87" s="17">
        <f>WP!BF15</f>
        <v>0</v>
      </c>
      <c r="G87" s="17">
        <f>WA!BG15</f>
        <v>0</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
      <c r="BW87" s="2"/>
      <c r="BX87" s="2"/>
      <c r="BY87" s="2"/>
      <c r="BZ87" s="2"/>
      <c r="CA87" s="2"/>
      <c r="CB87" s="2"/>
      <c r="CC87" s="2"/>
      <c r="CD87" s="2"/>
      <c r="CE87" s="2"/>
      <c r="CF87" s="2"/>
      <c r="CG87" s="2"/>
      <c r="CH87" s="2"/>
      <c r="CI87" s="2"/>
      <c r="CJ87" s="2"/>
      <c r="CK87" s="2"/>
    </row>
    <row r="88" spans="1:89" x14ac:dyDescent="0.25">
      <c r="A88" s="2"/>
      <c r="B88" s="24"/>
      <c r="C88" s="29">
        <v>52</v>
      </c>
      <c r="D88" s="14">
        <f>IF(WP!BG14="",D87,WP!BG14)</f>
        <v>29</v>
      </c>
      <c r="E88" s="14">
        <f>IF(WA!BH14="",E87,WA!BH14)</f>
        <v>13</v>
      </c>
      <c r="F88" s="17">
        <f>WP!BG15</f>
        <v>0</v>
      </c>
      <c r="G88" s="17">
        <f>WA!BH15</f>
        <v>0</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
      <c r="BW88" s="2"/>
      <c r="BX88" s="2"/>
      <c r="BY88" s="2"/>
      <c r="BZ88" s="2"/>
      <c r="CA88" s="2"/>
      <c r="CB88" s="2"/>
      <c r="CC88" s="2"/>
      <c r="CD88" s="2"/>
      <c r="CE88" s="2"/>
      <c r="CF88" s="2"/>
      <c r="CG88" s="2"/>
      <c r="CH88" s="2"/>
      <c r="CI88" s="2"/>
      <c r="CJ88" s="2"/>
      <c r="CK88" s="2"/>
    </row>
    <row r="89" spans="1:89" x14ac:dyDescent="0.25">
      <c r="A89" s="2"/>
      <c r="B89" s="24"/>
      <c r="C89" s="29">
        <v>53</v>
      </c>
      <c r="D89" s="14">
        <f>IF(WP!BH14="",D88,WP!BH14)</f>
        <v>29</v>
      </c>
      <c r="E89" s="14">
        <f>IF(WA!BI14="",E88,WA!BI14)</f>
        <v>13</v>
      </c>
      <c r="F89" s="17">
        <f>WP!BH15</f>
        <v>0</v>
      </c>
      <c r="G89" s="17">
        <f>WA!BI15</f>
        <v>0</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
      <c r="BW89" s="2"/>
      <c r="BX89" s="2"/>
      <c r="BY89" s="2"/>
      <c r="BZ89" s="2"/>
      <c r="CA89" s="2"/>
      <c r="CB89" s="2"/>
      <c r="CC89" s="2"/>
      <c r="CD89" s="2"/>
      <c r="CE89" s="2"/>
      <c r="CF89" s="2"/>
      <c r="CG89" s="2"/>
      <c r="CH89" s="2"/>
      <c r="CI89" s="2"/>
      <c r="CJ89" s="2"/>
      <c r="CK89" s="2"/>
    </row>
    <row r="90" spans="1:89" x14ac:dyDescent="0.25">
      <c r="A90" s="2"/>
      <c r="B90" s="24"/>
      <c r="C90" s="29">
        <v>54</v>
      </c>
      <c r="D90" s="14">
        <f>IF(WP!BI14="",D89,WP!BI14)</f>
        <v>29</v>
      </c>
      <c r="E90" s="14">
        <f>IF(WA!BJ14="",E89,WA!BJ14)</f>
        <v>13</v>
      </c>
      <c r="F90" s="17">
        <f>WP!BI15</f>
        <v>0</v>
      </c>
      <c r="G90" s="17">
        <f>WA!BJ15</f>
        <v>0</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
      <c r="BW90" s="2"/>
      <c r="BX90" s="2"/>
      <c r="BY90" s="2"/>
      <c r="BZ90" s="2"/>
      <c r="CA90" s="2"/>
      <c r="CB90" s="2"/>
      <c r="CC90" s="2"/>
      <c r="CD90" s="2"/>
      <c r="CE90" s="2"/>
      <c r="CF90" s="2"/>
      <c r="CG90" s="2"/>
      <c r="CH90" s="2"/>
      <c r="CI90" s="2"/>
      <c r="CJ90" s="2"/>
      <c r="CK90" s="2"/>
    </row>
    <row r="91" spans="1:89" x14ac:dyDescent="0.25">
      <c r="A91" s="2"/>
      <c r="B91" s="24"/>
      <c r="C91" s="29">
        <v>55</v>
      </c>
      <c r="D91" s="14">
        <f>IF(WP!BJ14="",D90,WP!BJ14)</f>
        <v>29</v>
      </c>
      <c r="E91" s="14">
        <f>IF(WA!BK14="",E90,WA!BK14)</f>
        <v>13</v>
      </c>
      <c r="F91" s="17">
        <f>WP!BJ15</f>
        <v>0</v>
      </c>
      <c r="G91" s="17">
        <f>WA!BK15</f>
        <v>0</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
      <c r="BW91" s="2"/>
      <c r="BX91" s="2"/>
      <c r="BY91" s="2"/>
      <c r="BZ91" s="2"/>
      <c r="CA91" s="2"/>
      <c r="CB91" s="2"/>
      <c r="CC91" s="2"/>
      <c r="CD91" s="2"/>
      <c r="CE91" s="2"/>
      <c r="CF91" s="2"/>
      <c r="CG91" s="2"/>
      <c r="CH91" s="2"/>
      <c r="CI91" s="2"/>
      <c r="CJ91" s="2"/>
      <c r="CK91" s="2"/>
    </row>
    <row r="92" spans="1:89" x14ac:dyDescent="0.25">
      <c r="A92" s="2"/>
      <c r="B92" s="24"/>
      <c r="C92" s="29">
        <v>56</v>
      </c>
      <c r="D92" s="14">
        <f>IF(WP!BK14="",D91,WP!BK14)</f>
        <v>29</v>
      </c>
      <c r="E92" s="14">
        <f>IF(WA!BL14="",E91,WA!BL14)</f>
        <v>13</v>
      </c>
      <c r="F92" s="17">
        <f>WP!BK15</f>
        <v>0</v>
      </c>
      <c r="G92" s="17">
        <f>WA!BL15</f>
        <v>0</v>
      </c>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
      <c r="BW92" s="2"/>
      <c r="BX92" s="2"/>
      <c r="BY92" s="2"/>
      <c r="BZ92" s="2"/>
      <c r="CA92" s="2"/>
      <c r="CB92" s="2"/>
      <c r="CC92" s="2"/>
      <c r="CD92" s="2"/>
      <c r="CE92" s="2"/>
      <c r="CF92" s="2"/>
      <c r="CG92" s="2"/>
      <c r="CH92" s="2"/>
      <c r="CI92" s="2"/>
      <c r="CJ92" s="2"/>
      <c r="CK92" s="2"/>
    </row>
    <row r="93" spans="1:89" x14ac:dyDescent="0.25">
      <c r="A93" s="2"/>
      <c r="B93" s="24"/>
      <c r="C93" s="29">
        <v>57</v>
      </c>
      <c r="D93" s="14">
        <f>IF(WP!BL14="",D92,WP!BL14)</f>
        <v>29</v>
      </c>
      <c r="E93" s="14">
        <f>IF(WA!BM14="",E92,WA!BM14)</f>
        <v>13</v>
      </c>
      <c r="F93" s="17">
        <f>WP!BL15</f>
        <v>0</v>
      </c>
      <c r="G93" s="17">
        <f>WA!BM15</f>
        <v>0</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
      <c r="BW93" s="2"/>
      <c r="BX93" s="2"/>
      <c r="BY93" s="2"/>
      <c r="BZ93" s="2"/>
      <c r="CA93" s="2"/>
      <c r="CB93" s="2"/>
      <c r="CC93" s="2"/>
      <c r="CD93" s="2"/>
      <c r="CE93" s="2"/>
      <c r="CF93" s="2"/>
      <c r="CG93" s="2"/>
      <c r="CH93" s="2"/>
      <c r="CI93" s="2"/>
      <c r="CJ93" s="2"/>
      <c r="CK93" s="2"/>
    </row>
    <row r="94" spans="1:89" x14ac:dyDescent="0.25">
      <c r="A94" s="2"/>
      <c r="B94" s="24"/>
      <c r="C94" s="29">
        <v>58</v>
      </c>
      <c r="D94" s="14">
        <f>IF(WP!BM14="",D93,WP!BM14)</f>
        <v>29</v>
      </c>
      <c r="E94" s="14">
        <f>IF(WA!BN14="",E93,WA!BN14)</f>
        <v>13</v>
      </c>
      <c r="F94" s="17">
        <f>WP!BM15</f>
        <v>0</v>
      </c>
      <c r="G94" s="17">
        <f>WA!BN15</f>
        <v>0</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
      <c r="BW94" s="2"/>
      <c r="BX94" s="2"/>
      <c r="BY94" s="2"/>
      <c r="BZ94" s="2"/>
      <c r="CA94" s="2"/>
      <c r="CB94" s="2"/>
      <c r="CC94" s="2"/>
      <c r="CD94" s="2"/>
      <c r="CE94" s="2"/>
      <c r="CF94" s="2"/>
      <c r="CG94" s="2"/>
      <c r="CH94" s="2"/>
      <c r="CI94" s="2"/>
      <c r="CJ94" s="2"/>
      <c r="CK94" s="2"/>
    </row>
    <row r="95" spans="1:89" x14ac:dyDescent="0.25">
      <c r="A95" s="2"/>
      <c r="B95" s="24"/>
      <c r="C95" s="29">
        <v>59</v>
      </c>
      <c r="D95" s="14">
        <f>IF(WP!BN14="",D94,WP!BN14)</f>
        <v>29</v>
      </c>
      <c r="E95" s="14">
        <f>IF(WA!BO14="",E94,WA!BO14)</f>
        <v>13</v>
      </c>
      <c r="F95" s="17">
        <f>WP!BN15</f>
        <v>0</v>
      </c>
      <c r="G95" s="17">
        <f>WA!BO15</f>
        <v>0</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
      <c r="BW95" s="2"/>
      <c r="BX95" s="2"/>
      <c r="BY95" s="2"/>
      <c r="BZ95" s="2"/>
      <c r="CA95" s="2"/>
      <c r="CB95" s="2"/>
      <c r="CC95" s="2"/>
      <c r="CD95" s="2"/>
      <c r="CE95" s="2"/>
      <c r="CF95" s="2"/>
      <c r="CG95" s="2"/>
      <c r="CH95" s="2"/>
      <c r="CI95" s="2"/>
      <c r="CJ95" s="2"/>
      <c r="CK95" s="2"/>
    </row>
    <row r="96" spans="1:89" x14ac:dyDescent="0.25">
      <c r="A96" s="2"/>
      <c r="B96" s="24"/>
      <c r="C96" s="29">
        <v>60</v>
      </c>
      <c r="D96" s="14">
        <f>IF(WP!BO14="",D95,WP!BO14)</f>
        <v>29</v>
      </c>
      <c r="E96" s="14">
        <f>IF(WA!BP14="",E95,WA!BP14)</f>
        <v>13</v>
      </c>
      <c r="F96" s="17">
        <f>WP!BO15</f>
        <v>0</v>
      </c>
      <c r="G96" s="17">
        <f>WA!BP15</f>
        <v>0</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
      <c r="BW96" s="2"/>
      <c r="BX96" s="2"/>
      <c r="BY96" s="2"/>
      <c r="BZ96" s="2"/>
      <c r="CA96" s="2"/>
      <c r="CB96" s="2"/>
      <c r="CC96" s="2"/>
      <c r="CD96" s="2"/>
      <c r="CE96" s="2"/>
      <c r="CF96" s="2"/>
      <c r="CG96" s="2"/>
      <c r="CH96" s="2"/>
      <c r="CI96" s="2"/>
      <c r="CJ96" s="2"/>
      <c r="CK96" s="2"/>
    </row>
    <row r="97" spans="1:89" x14ac:dyDescent="0.25">
      <c r="A97" s="2"/>
      <c r="B97" s="24"/>
      <c r="C97" s="31" t="s">
        <v>49</v>
      </c>
      <c r="D97" s="32">
        <f>SUM(D37:D96)</f>
        <v>1406</v>
      </c>
      <c r="E97" s="32">
        <f>SUM(E37:E96)</f>
        <v>713.5</v>
      </c>
      <c r="F97" s="32">
        <f>SUM(F37:F96)</f>
        <v>29</v>
      </c>
      <c r="G97" s="32">
        <f>SUM(G37:G96)</f>
        <v>13</v>
      </c>
      <c r="H97" s="28" t="str">
        <f>IF(D97=0,"Data Incomplete",IF(E97=0,"Data Incomplete",IF(F97=0,"Data Incomplete",IF(G97=0,"Data Incomplete",""))))</f>
        <v/>
      </c>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
      <c r="BW97" s="2"/>
      <c r="BX97" s="2"/>
      <c r="BY97" s="2"/>
      <c r="BZ97" s="2"/>
      <c r="CA97" s="2"/>
      <c r="CB97" s="2"/>
      <c r="CC97" s="2"/>
      <c r="CD97" s="2"/>
      <c r="CE97" s="2"/>
      <c r="CF97" s="2"/>
      <c r="CG97" s="2"/>
      <c r="CH97" s="2"/>
      <c r="CI97" s="2"/>
      <c r="CJ97" s="2"/>
      <c r="CK97" s="2"/>
    </row>
    <row r="98" spans="1:89" ht="9" customHeight="1" x14ac:dyDescent="0.25">
      <c r="A98" s="2"/>
      <c r="B98" s="24"/>
      <c r="C98" s="24"/>
      <c r="D98" s="24"/>
      <c r="E98" s="24"/>
      <c r="F98" s="24"/>
      <c r="G98" s="24"/>
      <c r="H98" s="24"/>
      <c r="I98" s="24"/>
      <c r="J98" s="24"/>
      <c r="K98" s="24"/>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4"/>
      <c r="BV98" s="2"/>
      <c r="BW98" s="2"/>
      <c r="BX98" s="2"/>
      <c r="BY98" s="2"/>
      <c r="BZ98" s="2"/>
      <c r="CA98" s="2"/>
      <c r="CB98" s="2"/>
      <c r="CC98" s="2"/>
      <c r="CD98" s="2"/>
      <c r="CE98" s="2"/>
      <c r="CF98" s="2"/>
      <c r="CG98" s="2"/>
      <c r="CH98" s="2"/>
      <c r="CI98" s="2"/>
      <c r="CJ98" s="2"/>
      <c r="CK98" s="2"/>
    </row>
    <row r="99" spans="1:89"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row>
    <row r="100" spans="1:89"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row>
    <row r="101" spans="1:89"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row>
    <row r="102" spans="1:89"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row>
    <row r="103" spans="1:89"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row>
    <row r="104" spans="1:89"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row>
    <row r="105" spans="1:89"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row>
    <row r="106" spans="1:89"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row>
    <row r="107" spans="1:89"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row>
    <row r="108" spans="1:89"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row>
    <row r="109" spans="1:89"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row>
    <row r="110" spans="1:89"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row>
    <row r="111" spans="1:89"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row>
    <row r="112" spans="1:89"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row>
    <row r="113" spans="1:89"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row>
    <row r="114" spans="1:89"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row>
    <row r="115" spans="1:89"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row>
    <row r="116" spans="1:89"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row>
    <row r="117" spans="1:89"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row>
    <row r="118" spans="1:89"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row>
    <row r="119" spans="1:89"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row>
    <row r="120" spans="1:89"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row>
    <row r="121" spans="1:89"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row>
    <row r="122" spans="1:89"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row>
    <row r="123" spans="1:89"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row>
    <row r="124" spans="1:89"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row>
    <row r="125" spans="1:89"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row>
    <row r="126" spans="1:89"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row>
    <row r="127" spans="1:89"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row>
    <row r="128" spans="1:89"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row>
    <row r="129" spans="1:89"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row>
    <row r="130" spans="1:89"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row>
    <row r="131" spans="1:89"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row>
    <row r="132" spans="1:89"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row>
    <row r="133" spans="1:89"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row>
    <row r="134" spans="1:89"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row>
    <row r="135" spans="1:89"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row>
    <row r="136" spans="1:89"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row>
    <row r="137" spans="1:89"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row>
    <row r="138" spans="1:89"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row>
    <row r="139" spans="1:89"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row>
    <row r="140" spans="1:89"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row>
    <row r="141" spans="1:89"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row>
    <row r="142" spans="1:89"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row>
    <row r="143" spans="1:89"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row>
    <row r="144" spans="1:89"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row>
    <row r="145" spans="1:89"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row>
    <row r="146" spans="1:89"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row>
    <row r="147" spans="1:89"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row>
    <row r="148" spans="1:89"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row>
    <row r="149" spans="1:89"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row>
    <row r="150" spans="1:89"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row>
    <row r="151" spans="1:89"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row>
    <row r="152" spans="1:89"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row>
    <row r="153" spans="1:89"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row>
    <row r="154" spans="1:89"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row>
    <row r="155" spans="1:89"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row>
    <row r="156" spans="1:89"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row>
    <row r="157" spans="1:89"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row>
    <row r="158" spans="1:89"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row>
    <row r="159" spans="1:89"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row>
    <row r="160" spans="1:89"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row>
    <row r="161" spans="1:89"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row>
    <row r="162" spans="1:89"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row>
    <row r="163" spans="1:89"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row>
    <row r="164" spans="1:89"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row>
    <row r="165" spans="1:89"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row>
    <row r="166" spans="1:89"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row>
    <row r="167" spans="1:89"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row>
  </sheetData>
  <sheetProtection algorithmName="SHA-512" hashValue="7JJm+b6/5i1WlTmJGvLKuXqnfyXgke8Fnmj5vblkNmARr309SnhYhVJDy3lhZRIxEtEnkjzw2rYzgTizgZhmzw==" saltValue="JApy4R3DTEsc524ACGzFmw==" spinCount="100000" sheet="1" objects="1" scenarios="1"/>
  <mergeCells count="19">
    <mergeCell ref="Z4:AL4"/>
    <mergeCell ref="Z8:AL8"/>
    <mergeCell ref="Z14:AM14"/>
    <mergeCell ref="L10:M10"/>
    <mergeCell ref="Z12:AL12"/>
    <mergeCell ref="Z10:AN10"/>
    <mergeCell ref="Z2:AL2"/>
    <mergeCell ref="D35:E35"/>
    <mergeCell ref="F35:G35"/>
    <mergeCell ref="H2:Q2"/>
    <mergeCell ref="H4:I4"/>
    <mergeCell ref="H12:K12"/>
    <mergeCell ref="H6:I6"/>
    <mergeCell ref="H8:I8"/>
    <mergeCell ref="H10:I10"/>
    <mergeCell ref="J4:V6"/>
    <mergeCell ref="H14:I14"/>
    <mergeCell ref="L8:M8"/>
    <mergeCell ref="Z6:AL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Select from pull down list" xr:uid="{E352D52C-91D4-418A-9487-32A6EA1E4935}">
          <x14:formula1>
            <xm:f>Instructions!$B$73:$B$77</xm:f>
          </x14:formula1>
          <xm:sqref>H6:I6</xm:sqref>
        </x14:dataValidation>
        <x14:dataValidation type="list" allowBlank="1" showInputMessage="1" showErrorMessage="1" error="Select from pull down list" promptTitle="Select unit" xr:uid="{7D8C9740-4835-4C1F-B3A5-5CA73429B0DD}">
          <x14:formula1>
            <xm:f>Instructions!$B$66:$B$69</xm:f>
          </x14:formula1>
          <xm:sqref>H4:I4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DC980-D708-40E8-A50E-32AA7EA02E0B}">
  <dimension ref="B2:BR57"/>
  <sheetViews>
    <sheetView workbookViewId="0">
      <selection activeCell="C7" sqref="C7"/>
    </sheetView>
  </sheetViews>
  <sheetFormatPr defaultRowHeight="15" x14ac:dyDescent="0.25"/>
  <cols>
    <col min="1" max="1" width="3.140625" style="2" customWidth="1"/>
    <col min="2" max="6" width="9.140625" style="2"/>
    <col min="7" max="7" width="1.5703125" style="2" customWidth="1"/>
    <col min="8" max="8" width="1.140625" style="2" customWidth="1"/>
    <col min="9" max="9" width="10.7109375" style="2" bestFit="1" customWidth="1"/>
    <col min="10" max="16384" width="9.140625" style="2"/>
  </cols>
  <sheetData>
    <row r="2" spans="2:68" ht="26.25" customHeight="1" x14ac:dyDescent="0.25">
      <c r="B2" s="5"/>
      <c r="C2" s="5"/>
      <c r="D2" s="5"/>
      <c r="E2" s="50" t="str">
        <f>"Work Accomplished: "&amp;Master!H2</f>
        <v>Work Accomplished: Design Work Unit (WU)</v>
      </c>
      <c r="F2" s="50"/>
      <c r="G2" s="51"/>
      <c r="H2" s="51"/>
      <c r="I2" s="51"/>
      <c r="J2" s="51"/>
      <c r="K2" s="50"/>
      <c r="L2" s="51"/>
      <c r="M2" s="51"/>
      <c r="N2" s="51"/>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row>
    <row r="3" spans="2:68" ht="26.25" customHeight="1" x14ac:dyDescent="0.35">
      <c r="B3" s="5"/>
      <c r="C3" s="5"/>
      <c r="D3" s="5"/>
      <c r="E3" s="53" t="s">
        <v>66</v>
      </c>
      <c r="F3" s="54"/>
      <c r="G3" s="82">
        <f>Master!H14</f>
        <v>45529</v>
      </c>
      <c r="H3" s="82"/>
      <c r="I3" s="82"/>
      <c r="J3" s="82"/>
      <c r="K3" s="53" t="s">
        <v>67</v>
      </c>
      <c r="L3" s="54"/>
      <c r="M3" s="54"/>
      <c r="N3" s="53" t="str">
        <f>Master!L14</f>
        <v>13 Weeks</v>
      </c>
      <c r="O3" s="55"/>
      <c r="P3" s="54"/>
      <c r="Q3" s="52"/>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row>
    <row r="4" spans="2:68" x14ac:dyDescent="0.25">
      <c r="B4" s="5"/>
      <c r="C4" s="5"/>
      <c r="D4" s="5"/>
      <c r="E4" s="7" t="str">
        <f>"Use this page to record the work accomplished during each "&amp;Master!H4</f>
        <v>Use this page to record the work accomplished during each Weeks</v>
      </c>
      <c r="F4" s="7"/>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row>
    <row r="5" spans="2:68" x14ac:dyDescent="0.25">
      <c r="B5" s="5"/>
      <c r="C5" s="5"/>
      <c r="D5" s="5"/>
      <c r="E5" s="7" t="s">
        <v>15</v>
      </c>
      <c r="F5" s="7"/>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row>
    <row r="6" spans="2:68" x14ac:dyDescent="0.25">
      <c r="B6" s="5"/>
      <c r="C6" s="5"/>
      <c r="D6" s="5"/>
      <c r="E6" s="7" t="s">
        <v>16</v>
      </c>
      <c r="F6" s="7"/>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2:68" ht="27.75" customHeight="1" x14ac:dyDescent="0.25">
      <c r="B7" s="5"/>
      <c r="C7" s="5"/>
      <c r="D7" s="5"/>
      <c r="E7" s="8" t="str">
        <f>"The work units for this project are: "&amp;Master!H12</f>
        <v>The work units for this project are: Weeks</v>
      </c>
      <c r="F7" s="8"/>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row>
    <row r="8" spans="2:68" x14ac:dyDescent="0.25">
      <c r="B8" s="5"/>
      <c r="C8" s="5"/>
      <c r="D8" s="5"/>
      <c r="E8" s="46" t="str">
        <f>IF(G48&gt;0,"Error - Over allocaation of WA - See red highlight","")</f>
        <v/>
      </c>
      <c r="F8" s="5"/>
      <c r="G8" s="5"/>
      <c r="H8" s="5"/>
      <c r="I8" s="24" t="s">
        <v>83</v>
      </c>
      <c r="J8" s="5"/>
      <c r="K8" s="5"/>
      <c r="L8" s="9" t="str">
        <f>Master!L14</f>
        <v>13 Weeks</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row>
    <row r="9" spans="2:68" x14ac:dyDescent="0.25">
      <c r="B9" s="5"/>
      <c r="C9" s="5"/>
      <c r="D9" s="5"/>
      <c r="E9" s="5"/>
      <c r="F9" s="5"/>
      <c r="G9" s="5"/>
      <c r="H9" s="5"/>
      <c r="I9" s="24" t="s">
        <v>82</v>
      </c>
      <c r="J9" s="24"/>
      <c r="K9" s="24"/>
      <c r="L9" s="9">
        <f>SUM(I12:BP12)</f>
        <v>13</v>
      </c>
      <c r="M9" s="18" t="s">
        <v>29</v>
      </c>
      <c r="N9" s="5"/>
      <c r="O9" s="19">
        <f ca="1">MAX(I57:BP57)</f>
        <v>10</v>
      </c>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row>
    <row r="10" spans="2:68" x14ac:dyDescent="0.2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row>
    <row r="11" spans="2:68" s="4" customFormat="1" ht="20.25" customHeight="1" x14ac:dyDescent="0.25">
      <c r="B11" s="83" t="str">
        <f>Master!H4&amp;" No."</f>
        <v>Weeks No.</v>
      </c>
      <c r="C11" s="83"/>
      <c r="D11" s="83"/>
      <c r="E11" s="83"/>
      <c r="F11" s="16"/>
      <c r="G11" s="10"/>
      <c r="H11" s="10"/>
      <c r="I11" s="13">
        <v>1</v>
      </c>
      <c r="J11" s="13">
        <v>2</v>
      </c>
      <c r="K11" s="13">
        <v>3</v>
      </c>
      <c r="L11" s="13">
        <v>4</v>
      </c>
      <c r="M11" s="13">
        <v>5</v>
      </c>
      <c r="N11" s="13">
        <v>6</v>
      </c>
      <c r="O11" s="13">
        <v>7</v>
      </c>
      <c r="P11" s="13">
        <v>8</v>
      </c>
      <c r="Q11" s="13">
        <v>9</v>
      </c>
      <c r="R11" s="13">
        <v>10</v>
      </c>
      <c r="S11" s="13">
        <v>11</v>
      </c>
      <c r="T11" s="13">
        <v>12</v>
      </c>
      <c r="U11" s="13">
        <v>13</v>
      </c>
      <c r="V11" s="13">
        <v>14</v>
      </c>
      <c r="W11" s="13">
        <v>15</v>
      </c>
      <c r="X11" s="13">
        <v>16</v>
      </c>
      <c r="Y11" s="13">
        <v>17</v>
      </c>
      <c r="Z11" s="13">
        <v>18</v>
      </c>
      <c r="AA11" s="13">
        <v>19</v>
      </c>
      <c r="AB11" s="13">
        <v>20</v>
      </c>
      <c r="AC11" s="13">
        <v>21</v>
      </c>
      <c r="AD11" s="13">
        <v>22</v>
      </c>
      <c r="AE11" s="13">
        <v>23</v>
      </c>
      <c r="AF11" s="13">
        <v>24</v>
      </c>
      <c r="AG11" s="13">
        <v>25</v>
      </c>
      <c r="AH11" s="13">
        <v>26</v>
      </c>
      <c r="AI11" s="13">
        <v>27</v>
      </c>
      <c r="AJ11" s="13">
        <v>28</v>
      </c>
      <c r="AK11" s="13">
        <v>29</v>
      </c>
      <c r="AL11" s="13">
        <v>30</v>
      </c>
      <c r="AM11" s="13">
        <v>31</v>
      </c>
      <c r="AN11" s="13">
        <v>32</v>
      </c>
      <c r="AO11" s="13">
        <v>33</v>
      </c>
      <c r="AP11" s="13">
        <v>34</v>
      </c>
      <c r="AQ11" s="13">
        <v>35</v>
      </c>
      <c r="AR11" s="13">
        <v>36</v>
      </c>
      <c r="AS11" s="13">
        <v>37</v>
      </c>
      <c r="AT11" s="13">
        <v>38</v>
      </c>
      <c r="AU11" s="13">
        <v>39</v>
      </c>
      <c r="AV11" s="13">
        <v>40</v>
      </c>
      <c r="AW11" s="13">
        <v>41</v>
      </c>
      <c r="AX11" s="13">
        <v>42</v>
      </c>
      <c r="AY11" s="13">
        <v>43</v>
      </c>
      <c r="AZ11" s="13">
        <v>44</v>
      </c>
      <c r="BA11" s="13">
        <v>45</v>
      </c>
      <c r="BB11" s="13">
        <v>46</v>
      </c>
      <c r="BC11" s="13">
        <v>47</v>
      </c>
      <c r="BD11" s="13">
        <v>48</v>
      </c>
      <c r="BE11" s="13">
        <v>49</v>
      </c>
      <c r="BF11" s="13">
        <v>50</v>
      </c>
      <c r="BG11" s="13">
        <v>51</v>
      </c>
      <c r="BH11" s="13">
        <v>52</v>
      </c>
      <c r="BI11" s="13">
        <v>53</v>
      </c>
      <c r="BJ11" s="13">
        <v>54</v>
      </c>
      <c r="BK11" s="13">
        <v>55</v>
      </c>
      <c r="BL11" s="13">
        <v>56</v>
      </c>
      <c r="BM11" s="13">
        <v>57</v>
      </c>
      <c r="BN11" s="13">
        <v>58</v>
      </c>
      <c r="BO11" s="13">
        <v>59</v>
      </c>
      <c r="BP11" s="13">
        <v>60</v>
      </c>
    </row>
    <row r="12" spans="2:68" x14ac:dyDescent="0.25">
      <c r="B12" s="81" t="s">
        <v>17</v>
      </c>
      <c r="C12" s="81"/>
      <c r="D12" s="81"/>
      <c r="E12" s="81"/>
      <c r="F12" s="11"/>
      <c r="G12" s="5"/>
      <c r="H12" s="5"/>
      <c r="I12" s="14">
        <v>1</v>
      </c>
      <c r="J12" s="14">
        <f>IF(J14="",IF(K12=1,1,""),1)</f>
        <v>1</v>
      </c>
      <c r="K12" s="14">
        <f>IF(K14="",IF(L12=1,1,""),1)</f>
        <v>1</v>
      </c>
      <c r="L12" s="14">
        <f t="shared" ref="L12:BP12" si="0">IF(L14="",IF(M12=1,1,""),1)</f>
        <v>1</v>
      </c>
      <c r="M12" s="14">
        <f t="shared" si="0"/>
        <v>1</v>
      </c>
      <c r="N12" s="14">
        <f t="shared" si="0"/>
        <v>1</v>
      </c>
      <c r="O12" s="14">
        <f t="shared" si="0"/>
        <v>1</v>
      </c>
      <c r="P12" s="14">
        <f t="shared" si="0"/>
        <v>1</v>
      </c>
      <c r="Q12" s="14">
        <f t="shared" si="0"/>
        <v>1</v>
      </c>
      <c r="R12" s="14">
        <f t="shared" si="0"/>
        <v>1</v>
      </c>
      <c r="S12" s="14">
        <f t="shared" si="0"/>
        <v>1</v>
      </c>
      <c r="T12" s="14">
        <f t="shared" si="0"/>
        <v>1</v>
      </c>
      <c r="U12" s="14">
        <f t="shared" si="0"/>
        <v>1</v>
      </c>
      <c r="V12" s="14" t="str">
        <f t="shared" si="0"/>
        <v/>
      </c>
      <c r="W12" s="14" t="str">
        <f t="shared" si="0"/>
        <v/>
      </c>
      <c r="X12" s="14" t="str">
        <f t="shared" si="0"/>
        <v/>
      </c>
      <c r="Y12" s="14" t="str">
        <f t="shared" si="0"/>
        <v/>
      </c>
      <c r="Z12" s="14" t="str">
        <f t="shared" si="0"/>
        <v/>
      </c>
      <c r="AA12" s="14" t="str">
        <f t="shared" si="0"/>
        <v/>
      </c>
      <c r="AB12" s="14" t="str">
        <f t="shared" si="0"/>
        <v/>
      </c>
      <c r="AC12" s="14" t="str">
        <f t="shared" si="0"/>
        <v/>
      </c>
      <c r="AD12" s="14" t="str">
        <f t="shared" si="0"/>
        <v/>
      </c>
      <c r="AE12" s="14" t="str">
        <f t="shared" si="0"/>
        <v/>
      </c>
      <c r="AF12" s="14" t="str">
        <f t="shared" si="0"/>
        <v/>
      </c>
      <c r="AG12" s="14" t="str">
        <f t="shared" si="0"/>
        <v/>
      </c>
      <c r="AH12" s="14" t="str">
        <f t="shared" si="0"/>
        <v/>
      </c>
      <c r="AI12" s="14" t="str">
        <f t="shared" si="0"/>
        <v/>
      </c>
      <c r="AJ12" s="14" t="str">
        <f t="shared" si="0"/>
        <v/>
      </c>
      <c r="AK12" s="14" t="str">
        <f t="shared" si="0"/>
        <v/>
      </c>
      <c r="AL12" s="14" t="str">
        <f t="shared" si="0"/>
        <v/>
      </c>
      <c r="AM12" s="14" t="str">
        <f t="shared" si="0"/>
        <v/>
      </c>
      <c r="AN12" s="14" t="str">
        <f t="shared" si="0"/>
        <v/>
      </c>
      <c r="AO12" s="14" t="str">
        <f t="shared" si="0"/>
        <v/>
      </c>
      <c r="AP12" s="14" t="str">
        <f t="shared" si="0"/>
        <v/>
      </c>
      <c r="AQ12" s="14" t="str">
        <f t="shared" si="0"/>
        <v/>
      </c>
      <c r="AR12" s="14" t="str">
        <f t="shared" si="0"/>
        <v/>
      </c>
      <c r="AS12" s="14" t="str">
        <f t="shared" si="0"/>
        <v/>
      </c>
      <c r="AT12" s="14" t="str">
        <f t="shared" si="0"/>
        <v/>
      </c>
      <c r="AU12" s="14" t="str">
        <f t="shared" si="0"/>
        <v/>
      </c>
      <c r="AV12" s="14" t="str">
        <f t="shared" si="0"/>
        <v/>
      </c>
      <c r="AW12" s="14" t="str">
        <f t="shared" si="0"/>
        <v/>
      </c>
      <c r="AX12" s="14" t="str">
        <f t="shared" si="0"/>
        <v/>
      </c>
      <c r="AY12" s="14" t="str">
        <f t="shared" si="0"/>
        <v/>
      </c>
      <c r="AZ12" s="14" t="str">
        <f t="shared" si="0"/>
        <v/>
      </c>
      <c r="BA12" s="14" t="str">
        <f t="shared" si="0"/>
        <v/>
      </c>
      <c r="BB12" s="14" t="str">
        <f t="shared" si="0"/>
        <v/>
      </c>
      <c r="BC12" s="14" t="str">
        <f t="shared" si="0"/>
        <v/>
      </c>
      <c r="BD12" s="14" t="str">
        <f t="shared" si="0"/>
        <v/>
      </c>
      <c r="BE12" s="14" t="str">
        <f t="shared" si="0"/>
        <v/>
      </c>
      <c r="BF12" s="14" t="str">
        <f t="shared" si="0"/>
        <v/>
      </c>
      <c r="BG12" s="14" t="str">
        <f t="shared" si="0"/>
        <v/>
      </c>
      <c r="BH12" s="14" t="str">
        <f t="shared" si="0"/>
        <v/>
      </c>
      <c r="BI12" s="14" t="str">
        <f t="shared" si="0"/>
        <v/>
      </c>
      <c r="BJ12" s="14" t="str">
        <f t="shared" si="0"/>
        <v/>
      </c>
      <c r="BK12" s="14" t="str">
        <f t="shared" si="0"/>
        <v/>
      </c>
      <c r="BL12" s="14" t="str">
        <f t="shared" si="0"/>
        <v/>
      </c>
      <c r="BM12" s="14" t="str">
        <f t="shared" si="0"/>
        <v/>
      </c>
      <c r="BN12" s="14" t="str">
        <f t="shared" si="0"/>
        <v/>
      </c>
      <c r="BO12" s="14" t="str">
        <f t="shared" si="0"/>
        <v/>
      </c>
      <c r="BP12" s="14" t="str">
        <f t="shared" si="0"/>
        <v/>
      </c>
    </row>
    <row r="13" spans="2:68" ht="4.5" customHeight="1" x14ac:dyDescent="0.25">
      <c r="B13" s="5"/>
      <c r="C13" s="5"/>
      <c r="D13" s="5"/>
      <c r="E13" s="5"/>
      <c r="F13" s="5"/>
      <c r="G13" s="5"/>
      <c r="H13" s="5"/>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2:68" x14ac:dyDescent="0.25">
      <c r="B14" s="81" t="str">
        <f>IF(Master!H12="Type your unit of measure","Cumulative",Master!H12&amp;" Cumulative")</f>
        <v>Weeks Cumulative</v>
      </c>
      <c r="C14" s="81"/>
      <c r="D14" s="81"/>
      <c r="E14" s="81"/>
      <c r="F14" s="11"/>
      <c r="G14" s="5"/>
      <c r="H14" s="5"/>
      <c r="I14" s="14">
        <f>I15</f>
        <v>1</v>
      </c>
      <c r="J14" s="14">
        <f>IF(AND(J15=0,SUM(K15:BP15)=0),"",IF(I14="",MAX($I$14:I14)+J15,I14+J15))</f>
        <v>2</v>
      </c>
      <c r="K14" s="14">
        <f>IF(AND(K15=0,SUM(L15:BQ15)=0),"",IF(J14="",MAX($I$14:J14)+K15,J14+K15))</f>
        <v>3</v>
      </c>
      <c r="L14" s="14">
        <f>IF(AND(L15=0,SUM(M15:BR15)=0),"",IF(K14="",MAX($I$14:K14)+L15,K14+L15))</f>
        <v>4</v>
      </c>
      <c r="M14" s="14">
        <f>IF(AND(M15=0,SUM(N15:BS15)=0),"",IF(L14="",MAX($I$14:L14)+M15,L14+M15))</f>
        <v>6</v>
      </c>
      <c r="N14" s="14">
        <f>IF(AND(N15=0,SUM(O15:BT15)=0),"",IF(M14="",MAX($I$14:M14)+N15,M14+N15))</f>
        <v>8</v>
      </c>
      <c r="O14" s="14">
        <f>IF(AND(O15=0,SUM(P15:BU15)=0),"",IF(N14="",MAX($I$14:N14)+O15,N14+O15))</f>
        <v>9</v>
      </c>
      <c r="P14" s="14">
        <f>IF(AND(P15=0,SUM(Q15:BV15)=0),"",IF(O14="",MAX($I$14:O14)+P15,O14+P15))</f>
        <v>10</v>
      </c>
      <c r="Q14" s="14">
        <f>IF(AND(Q15=0,SUM(R15:BW15)=0),"",IF(P14="",MAX($I$14:P14)+Q15,P14+Q15))</f>
        <v>10.5</v>
      </c>
      <c r="R14" s="14">
        <f>IF(AND(R15=0,SUM(S15:BX15)=0),"",IF(Q14="",MAX($I$14:Q14)+R15,Q14+R15))</f>
        <v>11.5</v>
      </c>
      <c r="S14" s="14">
        <f>IF(AND(S15=0,SUM(T15:BY15)=0),"",IF(R14="",MAX($I$14:R14)+S15,R14+S15))</f>
        <v>12</v>
      </c>
      <c r="T14" s="14">
        <f>IF(AND(T15=0,SUM(U15:BZ15)=0),"",IF(S14="",MAX($I$14:S14)+T15,S14+T15))</f>
        <v>12.5</v>
      </c>
      <c r="U14" s="14">
        <f>IF(AND(U15=0,SUM(V15:CA15)=0),"",IF(T14="",MAX($I$14:T14)+U15,T14+U15))</f>
        <v>13</v>
      </c>
      <c r="V14" s="14" t="str">
        <f>IF(AND(V15=0,SUM(W15:CB15)=0),"",IF(U14="",MAX($I$14:U14)+V15,U14+V15))</f>
        <v/>
      </c>
      <c r="W14" s="14" t="str">
        <f>IF(AND(W15=0,SUM(X15:CC15)=0),"",IF(V14="",MAX($I$14:V14)+W15,V14+W15))</f>
        <v/>
      </c>
      <c r="X14" s="14" t="str">
        <f>IF(AND(X15=0,SUM(Y15:CD15)=0),"",IF(W14="",MAX($I$14:W14)+X15,W14+X15))</f>
        <v/>
      </c>
      <c r="Y14" s="14" t="str">
        <f>IF(AND(Y15=0,SUM(Z15:CE15)=0),"",IF(X14="",MAX($I$14:X14)+Y15,X14+Y15))</f>
        <v/>
      </c>
      <c r="Z14" s="14" t="str">
        <f>IF(AND(Z15=0,SUM(AA15:CF15)=0),"",IF(Y14="",MAX($I$14:Y14)+Z15,Y14+Z15))</f>
        <v/>
      </c>
      <c r="AA14" s="14" t="str">
        <f>IF(AND(AA15=0,SUM(AB15:CG15)=0),"",IF(Z14="",MAX($I$14:Z14)+AA15,Z14+AA15))</f>
        <v/>
      </c>
      <c r="AB14" s="14" t="str">
        <f>IF(AND(AB15=0,SUM(AC15:CH15)=0),"",IF(AA14="",MAX($I$14:AA14)+AB15,AA14+AB15))</f>
        <v/>
      </c>
      <c r="AC14" s="14" t="str">
        <f>IF(AND(AC15=0,SUM(AD15:CI15)=0),"",IF(AB14="",MAX($I$14:AB14)+AC15,AB14+AC15))</f>
        <v/>
      </c>
      <c r="AD14" s="14" t="str">
        <f>IF(AND(AD15=0,SUM(AE15:CJ15)=0),"",IF(AC14="",MAX($I$14:AC14)+AD15,AC14+AD15))</f>
        <v/>
      </c>
      <c r="AE14" s="14" t="str">
        <f>IF(AND(AE15=0,SUM(AF15:CK15)=0),"",IF(AD14="",MAX($I$14:AD14)+AE15,AD14+AE15))</f>
        <v/>
      </c>
      <c r="AF14" s="14" t="str">
        <f>IF(AND(AF15=0,SUM(AG15:CL15)=0),"",IF(AE14="",MAX($I$14:AE14)+AF15,AE14+AF15))</f>
        <v/>
      </c>
      <c r="AG14" s="14" t="str">
        <f>IF(AND(AG15=0,SUM(AH15:CM15)=0),"",IF(AF14="",MAX($I$14:AF14)+AG15,AF14+AG15))</f>
        <v/>
      </c>
      <c r="AH14" s="14" t="str">
        <f>IF(AND(AH15=0,SUM(AI15:CN15)=0),"",IF(AG14="",MAX($I$14:AG14)+AH15,AG14+AH15))</f>
        <v/>
      </c>
      <c r="AI14" s="14" t="str">
        <f>IF(AND(AI15=0,SUM(AJ15:CO15)=0),"",IF(AH14="",MAX($I$14:AH14)+AI15,AH14+AI15))</f>
        <v/>
      </c>
      <c r="AJ14" s="14" t="str">
        <f>IF(AND(AJ15=0,SUM(AK15:CP15)=0),"",IF(AI14="",MAX($I$14:AI14)+AJ15,AI14+AJ15))</f>
        <v/>
      </c>
      <c r="AK14" s="14" t="str">
        <f>IF(AND(AK15=0,SUM(AL15:CQ15)=0),"",IF(AJ14="",MAX($I$14:AJ14)+AK15,AJ14+AK15))</f>
        <v/>
      </c>
      <c r="AL14" s="14" t="str">
        <f>IF(AND(AL15=0,SUM(AM15:CR15)=0),"",IF(AK14="",MAX($I$14:AK14)+AL15,AK14+AL15))</f>
        <v/>
      </c>
      <c r="AM14" s="14" t="str">
        <f>IF(AND(AM15=0,SUM(AN15:CS15)=0),"",IF(AL14="",MAX($I$14:AL14)+AM15,AL14+AM15))</f>
        <v/>
      </c>
      <c r="AN14" s="14" t="str">
        <f>IF(AND(AN15=0,SUM(AO15:CT15)=0),"",IF(AM14="",MAX($I$14:AM14)+AN15,AM14+AN15))</f>
        <v/>
      </c>
      <c r="AO14" s="14" t="str">
        <f>IF(AND(AO15=0,SUM(AP15:CU15)=0),"",IF(AN14="",MAX($I$14:AN14)+AO15,AN14+AO15))</f>
        <v/>
      </c>
      <c r="AP14" s="14" t="str">
        <f>IF(AND(AP15=0,SUM(AQ15:CV15)=0),"",IF(AO14="",MAX($I$14:AO14)+AP15,AO14+AP15))</f>
        <v/>
      </c>
      <c r="AQ14" s="14" t="str">
        <f>IF(AND(AQ15=0,SUM(AR15:CW15)=0),"",IF(AP14="",MAX($I$14:AP14)+AQ15,AP14+AQ15))</f>
        <v/>
      </c>
      <c r="AR14" s="14" t="str">
        <f>IF(AND(AR15=0,SUM(AS15:CX15)=0),"",IF(AQ14="",MAX($I$14:AQ14)+AR15,AQ14+AR15))</f>
        <v/>
      </c>
      <c r="AS14" s="14" t="str">
        <f>IF(AND(AS15=0,SUM(AT15:CY15)=0),"",IF(AR14="",MAX($I$14:AR14)+AS15,AR14+AS15))</f>
        <v/>
      </c>
      <c r="AT14" s="14" t="str">
        <f>IF(AND(AT15=0,SUM(AU15:CZ15)=0),"",IF(AS14="",MAX($I$14:AS14)+AT15,AS14+AT15))</f>
        <v/>
      </c>
      <c r="AU14" s="14" t="str">
        <f>IF(AND(AU15=0,SUM(AV15:DA15)=0),"",IF(AT14="",MAX($I$14:AT14)+AU15,AT14+AU15))</f>
        <v/>
      </c>
      <c r="AV14" s="14" t="str">
        <f>IF(AND(AV15=0,SUM(AW15:DB15)=0),"",IF(AU14="",MAX($I$14:AU14)+AV15,AU14+AV15))</f>
        <v/>
      </c>
      <c r="AW14" s="14" t="str">
        <f>IF(AND(AW15=0,SUM(AX15:DC15)=0),"",IF(AV14="",MAX($I$14:AV14)+AW15,AV14+AW15))</f>
        <v/>
      </c>
      <c r="AX14" s="14" t="str">
        <f>IF(AND(AX15=0,SUM(AY15:DD15)=0),"",IF(AW14="",MAX($I$14:AW14)+AX15,AW14+AX15))</f>
        <v/>
      </c>
      <c r="AY14" s="14" t="str">
        <f>IF(AND(AY15=0,SUM(AZ15:DE15)=0),"",IF(AX14="",MAX($I$14:AX14)+AY15,AX14+AY15))</f>
        <v/>
      </c>
      <c r="AZ14" s="14" t="str">
        <f>IF(AND(AZ15=0,SUM(BA15:DF15)=0),"",IF(AY14="",MAX($I$14:AY14)+AZ15,AY14+AZ15))</f>
        <v/>
      </c>
      <c r="BA14" s="14" t="str">
        <f>IF(AND(BA15=0,SUM(BB15:DG15)=0),"",IF(AZ14="",MAX($I$14:AZ14)+BA15,AZ14+BA15))</f>
        <v/>
      </c>
      <c r="BB14" s="14" t="str">
        <f>IF(AND(BB15=0,SUM(BC15:DH15)=0),"",IF(BA14="",MAX($I$14:BA14)+BB15,BA14+BB15))</f>
        <v/>
      </c>
      <c r="BC14" s="14" t="str">
        <f>IF(AND(BC15=0,SUM(BD15:DI15)=0),"",IF(BB14="",MAX($I$14:BB14)+BC15,BB14+BC15))</f>
        <v/>
      </c>
      <c r="BD14" s="14" t="str">
        <f>IF(AND(BD15=0,SUM(BE15:DJ15)=0),"",IF(BC14="",MAX($I$14:BC14)+BD15,BC14+BD15))</f>
        <v/>
      </c>
      <c r="BE14" s="14" t="str">
        <f>IF(AND(BE15=0,SUM(BF15:DK15)=0),"",IF(BD14="",MAX($I$14:BD14)+BE15,BD14+BE15))</f>
        <v/>
      </c>
      <c r="BF14" s="14" t="str">
        <f>IF(AND(BF15=0,SUM(BG15:DL15)=0),"",IF(BE14="",MAX($I$14:BE14)+BF15,BE14+BF15))</f>
        <v/>
      </c>
      <c r="BG14" s="14" t="str">
        <f>IF(AND(BG15=0,SUM(BH15:DM15)=0),"",IF(BF14="",MAX($I$14:BF14)+BG15,BF14+BG15))</f>
        <v/>
      </c>
      <c r="BH14" s="14" t="str">
        <f>IF(AND(BH15=0,SUM(BI15:DN15)=0),"",IF(BG14="",MAX($I$14:BG14)+BH15,BG14+BH15))</f>
        <v/>
      </c>
      <c r="BI14" s="14" t="str">
        <f>IF(AND(BI15=0,SUM(BJ15:DO15)=0),"",IF(BH14="",MAX($I$14:BH14)+BI15,BH14+BI15))</f>
        <v/>
      </c>
      <c r="BJ14" s="14" t="str">
        <f>IF(AND(BJ15=0,SUM(BK15:DP15)=0),"",IF(BI14="",MAX($I$14:BI14)+BJ15,BI14+BJ15))</f>
        <v/>
      </c>
      <c r="BK14" s="14" t="str">
        <f>IF(AND(BK15=0,SUM(BL15:DQ15)=0),"",IF(BJ14="",MAX($I$14:BJ14)+BK15,BJ14+BK15))</f>
        <v/>
      </c>
      <c r="BL14" s="14" t="str">
        <f>IF(AND(BL15=0,SUM(BM15:DR15)=0),"",IF(BK14="",MAX($I$14:BK14)+BL15,BK14+BL15))</f>
        <v/>
      </c>
      <c r="BM14" s="14" t="str">
        <f>IF(AND(BM15=0,SUM(BN15:DS15)=0),"",IF(BL14="",MAX($I$14:BL14)+BM15,BL14+BM15))</f>
        <v/>
      </c>
      <c r="BN14" s="14" t="str">
        <f>IF(AND(BN15=0,SUM(BO15:DT15)=0),"",IF(BM14="",MAX($I$14:BM14)+BN15,BM14+BN15))</f>
        <v/>
      </c>
      <c r="BO14" s="14" t="str">
        <f>IF(AND(BO15=0,SUM(BP15:DU15)=0),"",IF(BN14="",MAX($I$14:BN14)+BO15,BN14+BO15))</f>
        <v/>
      </c>
      <c r="BP14" s="14" t="str">
        <f>IF(AND(BP15=0,SUM(BQ15:DV15)=0),"",IF(BO14="",MAX($I$14:BO14)+BP15,BO14+BP15))</f>
        <v/>
      </c>
    </row>
    <row r="15" spans="2:68" x14ac:dyDescent="0.25">
      <c r="B15" s="81" t="str">
        <f>"Total "&amp;Master!H12&amp;" per "&amp;Master!H4</f>
        <v>Total Weeks per Weeks</v>
      </c>
      <c r="C15" s="81"/>
      <c r="D15" s="81"/>
      <c r="E15" s="81"/>
      <c r="F15" s="11"/>
      <c r="G15" s="5"/>
      <c r="H15" s="5"/>
      <c r="I15" s="14">
        <f>SUM(I17:I30)+I33</f>
        <v>1</v>
      </c>
      <c r="J15" s="14">
        <f t="shared" ref="J15:BP15" si="1">SUM(J17:J30)+J33</f>
        <v>1</v>
      </c>
      <c r="K15" s="14">
        <f t="shared" si="1"/>
        <v>1</v>
      </c>
      <c r="L15" s="14">
        <f t="shared" si="1"/>
        <v>1</v>
      </c>
      <c r="M15" s="14">
        <f t="shared" si="1"/>
        <v>2</v>
      </c>
      <c r="N15" s="14">
        <f t="shared" si="1"/>
        <v>2</v>
      </c>
      <c r="O15" s="14">
        <f t="shared" si="1"/>
        <v>1</v>
      </c>
      <c r="P15" s="14">
        <f t="shared" si="1"/>
        <v>1</v>
      </c>
      <c r="Q15" s="14">
        <f t="shared" si="1"/>
        <v>0.5</v>
      </c>
      <c r="R15" s="14">
        <f t="shared" si="1"/>
        <v>1</v>
      </c>
      <c r="S15" s="14">
        <f t="shared" si="1"/>
        <v>0.5</v>
      </c>
      <c r="T15" s="14">
        <f t="shared" si="1"/>
        <v>0.5</v>
      </c>
      <c r="U15" s="14">
        <f t="shared" si="1"/>
        <v>0.5</v>
      </c>
      <c r="V15" s="14">
        <f t="shared" si="1"/>
        <v>0</v>
      </c>
      <c r="W15" s="14">
        <f t="shared" si="1"/>
        <v>0</v>
      </c>
      <c r="X15" s="14">
        <f t="shared" si="1"/>
        <v>0</v>
      </c>
      <c r="Y15" s="14">
        <f t="shared" si="1"/>
        <v>0</v>
      </c>
      <c r="Z15" s="14">
        <f t="shared" si="1"/>
        <v>0</v>
      </c>
      <c r="AA15" s="14">
        <f t="shared" si="1"/>
        <v>0</v>
      </c>
      <c r="AB15" s="14">
        <f t="shared" si="1"/>
        <v>0</v>
      </c>
      <c r="AC15" s="14">
        <f t="shared" si="1"/>
        <v>0</v>
      </c>
      <c r="AD15" s="14">
        <f t="shared" si="1"/>
        <v>0</v>
      </c>
      <c r="AE15" s="14">
        <f t="shared" si="1"/>
        <v>0</v>
      </c>
      <c r="AF15" s="14">
        <f t="shared" si="1"/>
        <v>0</v>
      </c>
      <c r="AG15" s="14">
        <f t="shared" si="1"/>
        <v>0</v>
      </c>
      <c r="AH15" s="14">
        <f t="shared" si="1"/>
        <v>0</v>
      </c>
      <c r="AI15" s="14">
        <f t="shared" si="1"/>
        <v>0</v>
      </c>
      <c r="AJ15" s="14">
        <f t="shared" si="1"/>
        <v>0</v>
      </c>
      <c r="AK15" s="14">
        <f t="shared" si="1"/>
        <v>0</v>
      </c>
      <c r="AL15" s="14">
        <f t="shared" si="1"/>
        <v>0</v>
      </c>
      <c r="AM15" s="14">
        <f t="shared" si="1"/>
        <v>0</v>
      </c>
      <c r="AN15" s="14">
        <f t="shared" si="1"/>
        <v>0</v>
      </c>
      <c r="AO15" s="14">
        <f t="shared" si="1"/>
        <v>0</v>
      </c>
      <c r="AP15" s="14">
        <f t="shared" si="1"/>
        <v>0</v>
      </c>
      <c r="AQ15" s="14">
        <f t="shared" si="1"/>
        <v>0</v>
      </c>
      <c r="AR15" s="14">
        <f t="shared" si="1"/>
        <v>0</v>
      </c>
      <c r="AS15" s="14">
        <f t="shared" si="1"/>
        <v>0</v>
      </c>
      <c r="AT15" s="14">
        <f t="shared" si="1"/>
        <v>0</v>
      </c>
      <c r="AU15" s="14">
        <f t="shared" si="1"/>
        <v>0</v>
      </c>
      <c r="AV15" s="14">
        <f t="shared" si="1"/>
        <v>0</v>
      </c>
      <c r="AW15" s="14">
        <f t="shared" si="1"/>
        <v>0</v>
      </c>
      <c r="AX15" s="14">
        <f t="shared" si="1"/>
        <v>0</v>
      </c>
      <c r="AY15" s="14">
        <f t="shared" si="1"/>
        <v>0</v>
      </c>
      <c r="AZ15" s="14">
        <f t="shared" si="1"/>
        <v>0</v>
      </c>
      <c r="BA15" s="14">
        <f t="shared" si="1"/>
        <v>0</v>
      </c>
      <c r="BB15" s="14">
        <f t="shared" si="1"/>
        <v>0</v>
      </c>
      <c r="BC15" s="14">
        <f t="shared" si="1"/>
        <v>0</v>
      </c>
      <c r="BD15" s="14">
        <f t="shared" si="1"/>
        <v>0</v>
      </c>
      <c r="BE15" s="14">
        <f t="shared" si="1"/>
        <v>0</v>
      </c>
      <c r="BF15" s="14">
        <f t="shared" si="1"/>
        <v>0</v>
      </c>
      <c r="BG15" s="14">
        <f t="shared" si="1"/>
        <v>0</v>
      </c>
      <c r="BH15" s="14">
        <f t="shared" si="1"/>
        <v>0</v>
      </c>
      <c r="BI15" s="14">
        <f t="shared" si="1"/>
        <v>0</v>
      </c>
      <c r="BJ15" s="14">
        <f t="shared" si="1"/>
        <v>0</v>
      </c>
      <c r="BK15" s="14">
        <f t="shared" si="1"/>
        <v>0</v>
      </c>
      <c r="BL15" s="14">
        <f t="shared" si="1"/>
        <v>0</v>
      </c>
      <c r="BM15" s="14">
        <f t="shared" si="1"/>
        <v>0</v>
      </c>
      <c r="BN15" s="14">
        <f t="shared" si="1"/>
        <v>0</v>
      </c>
      <c r="BO15" s="14">
        <f t="shared" si="1"/>
        <v>0</v>
      </c>
      <c r="BP15" s="14">
        <f t="shared" si="1"/>
        <v>0</v>
      </c>
    </row>
    <row r="16" spans="2:68" ht="25.5" customHeight="1" x14ac:dyDescent="0.25">
      <c r="B16" s="79" t="s">
        <v>18</v>
      </c>
      <c r="C16" s="80"/>
      <c r="D16" s="80"/>
      <c r="E16" s="80"/>
      <c r="F16" s="43" t="s">
        <v>61</v>
      </c>
      <c r="G16" s="5"/>
      <c r="H16" s="5"/>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2:70" x14ac:dyDescent="0.25">
      <c r="B17" s="78" t="s">
        <v>94</v>
      </c>
      <c r="C17" s="78" t="s">
        <v>84</v>
      </c>
      <c r="D17" s="78" t="s">
        <v>84</v>
      </c>
      <c r="E17" s="78" t="s">
        <v>84</v>
      </c>
      <c r="F17" s="11">
        <f>SUM(I17:BP17)</f>
        <v>5</v>
      </c>
      <c r="G17" s="44" t="str">
        <f>IF(F17&gt;WP!F17,1,"")</f>
        <v/>
      </c>
      <c r="H17"/>
      <c r="I17" s="63">
        <v>1</v>
      </c>
      <c r="J17" s="63">
        <v>1</v>
      </c>
      <c r="K17" s="63">
        <v>0.5</v>
      </c>
      <c r="L17" s="63">
        <v>0.5</v>
      </c>
      <c r="M17" s="63">
        <v>1</v>
      </c>
      <c r="N17" s="63">
        <v>1</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row>
    <row r="18" spans="2:70" x14ac:dyDescent="0.25">
      <c r="B18" s="78" t="s">
        <v>95</v>
      </c>
      <c r="C18" s="78" t="s">
        <v>85</v>
      </c>
      <c r="D18" s="78" t="s">
        <v>85</v>
      </c>
      <c r="E18" s="78" t="s">
        <v>85</v>
      </c>
      <c r="F18" s="11">
        <f t="shared" ref="F18:F30" si="2">SUM(I18:BP18)</f>
        <v>6</v>
      </c>
      <c r="G18" s="44" t="str">
        <f>IF(F18&gt;WP!F18,1,"")</f>
        <v/>
      </c>
      <c r="H18"/>
      <c r="I18" s="63"/>
      <c r="J18" s="63"/>
      <c r="K18" s="63">
        <v>0.5</v>
      </c>
      <c r="L18" s="63">
        <v>0.5</v>
      </c>
      <c r="M18" s="63">
        <v>1</v>
      </c>
      <c r="N18" s="63">
        <v>1</v>
      </c>
      <c r="O18" s="63">
        <v>1</v>
      </c>
      <c r="P18" s="63">
        <v>1</v>
      </c>
      <c r="Q18" s="63">
        <v>0.5</v>
      </c>
      <c r="R18" s="63">
        <v>0.5</v>
      </c>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row>
    <row r="19" spans="2:70" x14ac:dyDescent="0.25">
      <c r="B19" s="78" t="s">
        <v>96</v>
      </c>
      <c r="C19" s="78" t="s">
        <v>85</v>
      </c>
      <c r="D19" s="78" t="s">
        <v>85</v>
      </c>
      <c r="E19" s="78" t="s">
        <v>85</v>
      </c>
      <c r="F19" s="11">
        <f t="shared" si="2"/>
        <v>2</v>
      </c>
      <c r="G19" s="44" t="str">
        <f>IF(F19&gt;WP!F19,1,"")</f>
        <v/>
      </c>
      <c r="H19"/>
      <c r="I19" s="63"/>
      <c r="J19" s="63"/>
      <c r="K19" s="63"/>
      <c r="L19" s="63"/>
      <c r="M19" s="63"/>
      <c r="N19" s="63"/>
      <c r="O19" s="63"/>
      <c r="P19" s="63"/>
      <c r="Q19" s="63"/>
      <c r="R19" s="63">
        <v>0.5</v>
      </c>
      <c r="S19" s="63">
        <v>0.5</v>
      </c>
      <c r="T19" s="63">
        <v>0.5</v>
      </c>
      <c r="U19" s="63">
        <v>0.5</v>
      </c>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row>
    <row r="20" spans="2:70" x14ac:dyDescent="0.25">
      <c r="B20" s="78" t="s">
        <v>97</v>
      </c>
      <c r="C20" s="78" t="s">
        <v>86</v>
      </c>
      <c r="D20" s="78" t="s">
        <v>86</v>
      </c>
      <c r="E20" s="78" t="s">
        <v>86</v>
      </c>
      <c r="F20" s="11">
        <f t="shared" si="2"/>
        <v>0</v>
      </c>
      <c r="G20" s="44" t="str">
        <f>IF(F20&gt;WP!F20,1,"")</f>
        <v/>
      </c>
      <c r="H20"/>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row>
    <row r="21" spans="2:70" x14ac:dyDescent="0.25">
      <c r="B21" s="78" t="s">
        <v>98</v>
      </c>
      <c r="C21" s="78" t="s">
        <v>87</v>
      </c>
      <c r="D21" s="78" t="s">
        <v>87</v>
      </c>
      <c r="E21" s="78" t="s">
        <v>87</v>
      </c>
      <c r="F21" s="11">
        <f t="shared" si="2"/>
        <v>0</v>
      </c>
      <c r="G21" s="44" t="str">
        <f>IF(F21&gt;WP!F21,1,"")</f>
        <v/>
      </c>
      <c r="H21"/>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row>
    <row r="22" spans="2:70" x14ac:dyDescent="0.25">
      <c r="B22" s="78"/>
      <c r="C22" s="78" t="s">
        <v>88</v>
      </c>
      <c r="D22" s="78" t="s">
        <v>88</v>
      </c>
      <c r="E22" s="78" t="s">
        <v>88</v>
      </c>
      <c r="F22" s="11">
        <f t="shared" si="2"/>
        <v>0</v>
      </c>
      <c r="G22" s="44" t="str">
        <f>IF(F22&gt;WP!F22,1,"")</f>
        <v/>
      </c>
      <c r="H22"/>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row>
    <row r="23" spans="2:70" x14ac:dyDescent="0.25">
      <c r="B23" s="78"/>
      <c r="C23" s="78" t="s">
        <v>89</v>
      </c>
      <c r="D23" s="78" t="s">
        <v>89</v>
      </c>
      <c r="E23" s="78" t="s">
        <v>89</v>
      </c>
      <c r="F23" s="11">
        <f t="shared" si="2"/>
        <v>0</v>
      </c>
      <c r="G23" s="44" t="str">
        <f>IF(F23&gt;WP!F23,1,"")</f>
        <v/>
      </c>
      <c r="H2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row>
    <row r="24" spans="2:70" x14ac:dyDescent="0.25">
      <c r="B24" s="78"/>
      <c r="C24" s="78" t="s">
        <v>90</v>
      </c>
      <c r="D24" s="78" t="s">
        <v>90</v>
      </c>
      <c r="E24" s="78" t="s">
        <v>90</v>
      </c>
      <c r="F24" s="11">
        <f t="shared" si="2"/>
        <v>0</v>
      </c>
      <c r="G24" s="44" t="str">
        <f>IF(F24&gt;WP!F24,1,"")</f>
        <v/>
      </c>
      <c r="H24"/>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row>
    <row r="25" spans="2:70" x14ac:dyDescent="0.25">
      <c r="B25" s="78"/>
      <c r="C25" s="78" t="s">
        <v>91</v>
      </c>
      <c r="D25" s="78" t="s">
        <v>91</v>
      </c>
      <c r="E25" s="78" t="s">
        <v>91</v>
      </c>
      <c r="F25" s="11">
        <f t="shared" si="2"/>
        <v>0</v>
      </c>
      <c r="G25" s="44" t="str">
        <f>IF(F25&gt;WP!F25,1,"")</f>
        <v/>
      </c>
      <c r="H25"/>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row>
    <row r="26" spans="2:70" x14ac:dyDescent="0.25">
      <c r="B26" s="78"/>
      <c r="C26" s="78" t="s">
        <v>92</v>
      </c>
      <c r="D26" s="78" t="s">
        <v>92</v>
      </c>
      <c r="E26" s="78" t="s">
        <v>92</v>
      </c>
      <c r="F26" s="11">
        <f t="shared" si="2"/>
        <v>0</v>
      </c>
      <c r="G26" s="44" t="str">
        <f>IF(F26&gt;WP!F26,1,"")</f>
        <v/>
      </c>
      <c r="H26"/>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row>
    <row r="27" spans="2:70" x14ac:dyDescent="0.25">
      <c r="B27" s="78"/>
      <c r="C27" s="78"/>
      <c r="D27" s="78"/>
      <c r="E27" s="78"/>
      <c r="F27" s="11">
        <f t="shared" si="2"/>
        <v>0</v>
      </c>
      <c r="G27" s="44" t="str">
        <f>IF(F27&gt;WP!F27,1,"")</f>
        <v/>
      </c>
      <c r="H27"/>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row>
    <row r="28" spans="2:70" x14ac:dyDescent="0.25">
      <c r="B28" s="78"/>
      <c r="C28" s="78"/>
      <c r="D28" s="78"/>
      <c r="E28" s="78"/>
      <c r="F28" s="11">
        <f t="shared" si="2"/>
        <v>0</v>
      </c>
      <c r="G28" s="44" t="str">
        <f>IF(F28&gt;WP!F28,1,"")</f>
        <v/>
      </c>
      <c r="H28"/>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row>
    <row r="29" spans="2:70" x14ac:dyDescent="0.25">
      <c r="B29" s="78"/>
      <c r="C29" s="78"/>
      <c r="D29" s="78"/>
      <c r="E29" s="78"/>
      <c r="F29" s="11">
        <f t="shared" si="2"/>
        <v>0</v>
      </c>
      <c r="G29" s="44" t="str">
        <f>IF(F29&gt;WP!F29,1,"")</f>
        <v/>
      </c>
      <c r="H29"/>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row>
    <row r="30" spans="2:70" x14ac:dyDescent="0.25">
      <c r="B30" s="78"/>
      <c r="C30" s="78"/>
      <c r="D30" s="78"/>
      <c r="E30" s="78"/>
      <c r="F30" s="11">
        <f t="shared" si="2"/>
        <v>0</v>
      </c>
      <c r="G30" s="44" t="str">
        <f>IF(F30&gt;WP!F30,1,"")</f>
        <v/>
      </c>
      <c r="H30"/>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row>
    <row r="31" spans="2:70" ht="5.25" customHeight="1" x14ac:dyDescent="0.25">
      <c r="B31" s="12"/>
      <c r="C31" s="12"/>
      <c r="D31" s="12"/>
      <c r="E31" s="12"/>
      <c r="F31" s="12"/>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row>
    <row r="32" spans="2:70" ht="18.75" x14ac:dyDescent="0.25">
      <c r="B32" s="79" t="s">
        <v>19</v>
      </c>
      <c r="C32" s="80"/>
      <c r="D32" s="80"/>
      <c r="E32" s="80"/>
      <c r="F32" s="40"/>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3"/>
      <c r="BR32" s="3"/>
    </row>
    <row r="33" spans="2:70" x14ac:dyDescent="0.25">
      <c r="B33" s="81" t="str">
        <f>"Variation total per "&amp;Master!H4</f>
        <v>Variation total per Weeks</v>
      </c>
      <c r="C33" s="81"/>
      <c r="D33" s="81"/>
      <c r="E33" s="81"/>
      <c r="F33" s="11"/>
      <c r="G33" s="7"/>
      <c r="H33" s="7"/>
      <c r="I33" s="14">
        <f>SUM(I34:I47)</f>
        <v>0</v>
      </c>
      <c r="J33" s="14">
        <f t="shared" ref="J33:BO33" si="3">SUM(J34:J47)</f>
        <v>0</v>
      </c>
      <c r="K33" s="14">
        <f t="shared" si="3"/>
        <v>0</v>
      </c>
      <c r="L33" s="14">
        <f t="shared" si="3"/>
        <v>0</v>
      </c>
      <c r="M33" s="14">
        <f t="shared" si="3"/>
        <v>0</v>
      </c>
      <c r="N33" s="14">
        <f t="shared" si="3"/>
        <v>0</v>
      </c>
      <c r="O33" s="14">
        <f t="shared" si="3"/>
        <v>0</v>
      </c>
      <c r="P33" s="14">
        <f t="shared" si="3"/>
        <v>0</v>
      </c>
      <c r="Q33" s="14">
        <f t="shared" si="3"/>
        <v>0</v>
      </c>
      <c r="R33" s="14">
        <f t="shared" si="3"/>
        <v>0</v>
      </c>
      <c r="S33" s="14">
        <f t="shared" si="3"/>
        <v>0</v>
      </c>
      <c r="T33" s="14">
        <f t="shared" si="3"/>
        <v>0</v>
      </c>
      <c r="U33" s="14">
        <f t="shared" si="3"/>
        <v>0</v>
      </c>
      <c r="V33" s="14">
        <f t="shared" si="3"/>
        <v>0</v>
      </c>
      <c r="W33" s="14">
        <f t="shared" si="3"/>
        <v>0</v>
      </c>
      <c r="X33" s="14">
        <f t="shared" si="3"/>
        <v>0</v>
      </c>
      <c r="Y33" s="14">
        <f t="shared" si="3"/>
        <v>0</v>
      </c>
      <c r="Z33" s="14">
        <f t="shared" si="3"/>
        <v>0</v>
      </c>
      <c r="AA33" s="14">
        <f t="shared" si="3"/>
        <v>0</v>
      </c>
      <c r="AB33" s="14">
        <f t="shared" si="3"/>
        <v>0</v>
      </c>
      <c r="AC33" s="14">
        <f t="shared" si="3"/>
        <v>0</v>
      </c>
      <c r="AD33" s="14">
        <f t="shared" si="3"/>
        <v>0</v>
      </c>
      <c r="AE33" s="14">
        <f t="shared" si="3"/>
        <v>0</v>
      </c>
      <c r="AF33" s="14">
        <f t="shared" si="3"/>
        <v>0</v>
      </c>
      <c r="AG33" s="14">
        <f t="shared" si="3"/>
        <v>0</v>
      </c>
      <c r="AH33" s="14">
        <f t="shared" si="3"/>
        <v>0</v>
      </c>
      <c r="AI33" s="14">
        <f t="shared" si="3"/>
        <v>0</v>
      </c>
      <c r="AJ33" s="14">
        <f t="shared" si="3"/>
        <v>0</v>
      </c>
      <c r="AK33" s="14">
        <f t="shared" si="3"/>
        <v>0</v>
      </c>
      <c r="AL33" s="14">
        <f t="shared" si="3"/>
        <v>0</v>
      </c>
      <c r="AM33" s="14">
        <f t="shared" si="3"/>
        <v>0</v>
      </c>
      <c r="AN33" s="14">
        <f t="shared" si="3"/>
        <v>0</v>
      </c>
      <c r="AO33" s="14">
        <f t="shared" si="3"/>
        <v>0</v>
      </c>
      <c r="AP33" s="14">
        <f t="shared" si="3"/>
        <v>0</v>
      </c>
      <c r="AQ33" s="14">
        <f t="shared" si="3"/>
        <v>0</v>
      </c>
      <c r="AR33" s="14">
        <f t="shared" si="3"/>
        <v>0</v>
      </c>
      <c r="AS33" s="14">
        <f t="shared" si="3"/>
        <v>0</v>
      </c>
      <c r="AT33" s="14">
        <f t="shared" si="3"/>
        <v>0</v>
      </c>
      <c r="AU33" s="14">
        <f t="shared" si="3"/>
        <v>0</v>
      </c>
      <c r="AV33" s="14">
        <f t="shared" si="3"/>
        <v>0</v>
      </c>
      <c r="AW33" s="14">
        <f t="shared" si="3"/>
        <v>0</v>
      </c>
      <c r="AX33" s="14">
        <f t="shared" si="3"/>
        <v>0</v>
      </c>
      <c r="AY33" s="14">
        <f t="shared" si="3"/>
        <v>0</v>
      </c>
      <c r="AZ33" s="14">
        <f t="shared" si="3"/>
        <v>0</v>
      </c>
      <c r="BA33" s="14">
        <f t="shared" si="3"/>
        <v>0</v>
      </c>
      <c r="BB33" s="14">
        <f t="shared" si="3"/>
        <v>0</v>
      </c>
      <c r="BC33" s="14">
        <f t="shared" si="3"/>
        <v>0</v>
      </c>
      <c r="BD33" s="14">
        <f t="shared" si="3"/>
        <v>0</v>
      </c>
      <c r="BE33" s="14">
        <f t="shared" si="3"/>
        <v>0</v>
      </c>
      <c r="BF33" s="14">
        <f t="shared" si="3"/>
        <v>0</v>
      </c>
      <c r="BG33" s="14">
        <f t="shared" si="3"/>
        <v>0</v>
      </c>
      <c r="BH33" s="14">
        <f t="shared" si="3"/>
        <v>0</v>
      </c>
      <c r="BI33" s="14">
        <f t="shared" si="3"/>
        <v>0</v>
      </c>
      <c r="BJ33" s="14">
        <f t="shared" si="3"/>
        <v>0</v>
      </c>
      <c r="BK33" s="14">
        <f t="shared" si="3"/>
        <v>0</v>
      </c>
      <c r="BL33" s="14">
        <f t="shared" si="3"/>
        <v>0</v>
      </c>
      <c r="BM33" s="14">
        <f t="shared" si="3"/>
        <v>0</v>
      </c>
      <c r="BN33" s="14">
        <f t="shared" si="3"/>
        <v>0</v>
      </c>
      <c r="BO33" s="14">
        <f t="shared" si="3"/>
        <v>0</v>
      </c>
      <c r="BP33" s="14">
        <f>SUM(BP34:BP47)</f>
        <v>0</v>
      </c>
      <c r="BQ33" s="3"/>
      <c r="BR33" s="3"/>
    </row>
    <row r="34" spans="2:70" x14ac:dyDescent="0.25">
      <c r="B34" s="78"/>
      <c r="C34" s="78"/>
      <c r="D34" s="78"/>
      <c r="E34" s="78"/>
      <c r="F34" s="11">
        <f t="shared" ref="F34:F47" si="4">SUM(I34:BP34)</f>
        <v>0</v>
      </c>
      <c r="G34" s="44" t="str">
        <f>IF(F34&gt;WP!F34,1,"")</f>
        <v/>
      </c>
      <c r="H34"/>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row>
    <row r="35" spans="2:70" x14ac:dyDescent="0.25">
      <c r="B35" s="78"/>
      <c r="C35" s="78"/>
      <c r="D35" s="78"/>
      <c r="E35" s="78"/>
      <c r="F35" s="11">
        <f t="shared" si="4"/>
        <v>0</v>
      </c>
      <c r="G35" s="44" t="str">
        <f>IF(F35&gt;WP!F35,1,"")</f>
        <v/>
      </c>
      <c r="H35"/>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row>
    <row r="36" spans="2:70" x14ac:dyDescent="0.25">
      <c r="B36" s="78"/>
      <c r="C36" s="78"/>
      <c r="D36" s="78"/>
      <c r="E36" s="78"/>
      <c r="F36" s="11">
        <f t="shared" si="4"/>
        <v>0</v>
      </c>
      <c r="G36" s="44" t="str">
        <f>IF(F36&gt;WP!F36,1,"")</f>
        <v/>
      </c>
      <c r="H36"/>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row>
    <row r="37" spans="2:70" x14ac:dyDescent="0.25">
      <c r="B37" s="78"/>
      <c r="C37" s="78"/>
      <c r="D37" s="78"/>
      <c r="E37" s="78"/>
      <c r="F37" s="11">
        <f t="shared" si="4"/>
        <v>0</v>
      </c>
      <c r="G37" s="44" t="str">
        <f>IF(F37&gt;WP!F37,1,"")</f>
        <v/>
      </c>
      <c r="H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row>
    <row r="38" spans="2:70" x14ac:dyDescent="0.25">
      <c r="B38" s="78"/>
      <c r="C38" s="78"/>
      <c r="D38" s="78"/>
      <c r="E38" s="78"/>
      <c r="F38" s="11">
        <f t="shared" si="4"/>
        <v>0</v>
      </c>
      <c r="G38" s="44" t="str">
        <f>IF(F38&gt;WP!F38,1,"")</f>
        <v/>
      </c>
      <c r="H38"/>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row>
    <row r="39" spans="2:70" x14ac:dyDescent="0.25">
      <c r="B39" s="78"/>
      <c r="C39" s="78"/>
      <c r="D39" s="78"/>
      <c r="E39" s="78"/>
      <c r="F39" s="11">
        <f t="shared" si="4"/>
        <v>0</v>
      </c>
      <c r="G39" s="44" t="str">
        <f>IF(F39&gt;WP!F39,1,"")</f>
        <v/>
      </c>
      <c r="H39"/>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row>
    <row r="40" spans="2:70" x14ac:dyDescent="0.25">
      <c r="B40" s="78"/>
      <c r="C40" s="78"/>
      <c r="D40" s="78"/>
      <c r="E40" s="78"/>
      <c r="F40" s="11">
        <f t="shared" si="4"/>
        <v>0</v>
      </c>
      <c r="G40" s="44" t="str">
        <f>IF(F40&gt;WP!F40,1,"")</f>
        <v/>
      </c>
      <c r="H40"/>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row>
    <row r="41" spans="2:70" x14ac:dyDescent="0.25">
      <c r="B41" s="78"/>
      <c r="C41" s="78"/>
      <c r="D41" s="78"/>
      <c r="E41" s="78"/>
      <c r="F41" s="11">
        <f t="shared" si="4"/>
        <v>0</v>
      </c>
      <c r="G41" s="44" t="str">
        <f>IF(F41&gt;WP!F41,1,"")</f>
        <v/>
      </c>
      <c r="H41"/>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row>
    <row r="42" spans="2:70" x14ac:dyDescent="0.25">
      <c r="B42" s="78"/>
      <c r="C42" s="78"/>
      <c r="D42" s="78"/>
      <c r="E42" s="78"/>
      <c r="F42" s="11">
        <f t="shared" si="4"/>
        <v>0</v>
      </c>
      <c r="G42" s="44" t="str">
        <f>IF(F42&gt;WP!F42,1,"")</f>
        <v/>
      </c>
      <c r="H42"/>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row>
    <row r="43" spans="2:70" x14ac:dyDescent="0.25">
      <c r="B43" s="78"/>
      <c r="C43" s="78"/>
      <c r="D43" s="78"/>
      <c r="E43" s="78"/>
      <c r="F43" s="11">
        <f t="shared" si="4"/>
        <v>0</v>
      </c>
      <c r="G43" s="44" t="str">
        <f>IF(F43&gt;WP!F43,1,"")</f>
        <v/>
      </c>
      <c r="H43"/>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row>
    <row r="44" spans="2:70" x14ac:dyDescent="0.25">
      <c r="B44" s="78"/>
      <c r="C44" s="78"/>
      <c r="D44" s="78"/>
      <c r="E44" s="78"/>
      <c r="F44" s="11">
        <f t="shared" si="4"/>
        <v>0</v>
      </c>
      <c r="G44" s="44" t="str">
        <f>IF(F44&gt;WP!F44,1,"")</f>
        <v/>
      </c>
      <c r="H44"/>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row>
    <row r="45" spans="2:70" x14ac:dyDescent="0.25">
      <c r="B45" s="78"/>
      <c r="C45" s="78"/>
      <c r="D45" s="78"/>
      <c r="E45" s="78"/>
      <c r="F45" s="11">
        <f t="shared" si="4"/>
        <v>0</v>
      </c>
      <c r="G45" s="44" t="str">
        <f>IF(F45&gt;WP!F45,1,"")</f>
        <v/>
      </c>
      <c r="H45"/>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row>
    <row r="46" spans="2:70" x14ac:dyDescent="0.25">
      <c r="B46" s="78"/>
      <c r="C46" s="78"/>
      <c r="D46" s="78"/>
      <c r="E46" s="78"/>
      <c r="F46" s="11">
        <f t="shared" si="4"/>
        <v>0</v>
      </c>
      <c r="G46" s="44" t="str">
        <f>IF(F46&gt;WP!F46,1,"")</f>
        <v/>
      </c>
      <c r="H46"/>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row>
    <row r="47" spans="2:70" x14ac:dyDescent="0.25">
      <c r="B47" s="78"/>
      <c r="C47" s="78"/>
      <c r="D47" s="78"/>
      <c r="E47" s="78"/>
      <c r="F47" s="11">
        <f t="shared" si="4"/>
        <v>0</v>
      </c>
      <c r="G47" s="44" t="str">
        <f>IF(F47&gt;WP!F47,1,"")</f>
        <v/>
      </c>
      <c r="H4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row>
    <row r="48" spans="2:70" x14ac:dyDescent="0.25">
      <c r="B48" s="7"/>
      <c r="C48" s="7"/>
      <c r="D48" s="7"/>
      <c r="E48" s="7"/>
      <c r="F48" s="7"/>
      <c r="G48" s="45">
        <f>SUM(G17:G47)</f>
        <v>0</v>
      </c>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2:68" ht="18.75" x14ac:dyDescent="0.25">
      <c r="B49" s="79" t="s">
        <v>21</v>
      </c>
      <c r="C49" s="80"/>
      <c r="D49" s="80"/>
      <c r="E49" s="80"/>
      <c r="F49" s="40"/>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2:68" x14ac:dyDescent="0.25">
      <c r="B50" s="11"/>
      <c r="C50" s="11"/>
      <c r="D50" s="11"/>
      <c r="E50" s="11" t="s">
        <v>24</v>
      </c>
      <c r="F50" s="11"/>
      <c r="G50" s="7"/>
      <c r="H50" s="7"/>
      <c r="I50" s="14">
        <f>WP!H14</f>
        <v>1</v>
      </c>
      <c r="J50" s="14">
        <f>WP!I14</f>
        <v>2</v>
      </c>
      <c r="K50" s="14">
        <f>WP!J14</f>
        <v>4</v>
      </c>
      <c r="L50" s="14">
        <f>WP!K14</f>
        <v>6</v>
      </c>
      <c r="M50" s="14">
        <f>WP!L14</f>
        <v>8</v>
      </c>
      <c r="N50" s="14">
        <f>WP!M14</f>
        <v>9</v>
      </c>
      <c r="O50" s="14">
        <f>WP!N14</f>
        <v>10</v>
      </c>
      <c r="P50" s="14">
        <f>WP!O14</f>
        <v>11</v>
      </c>
      <c r="Q50" s="14">
        <f>WP!P14</f>
        <v>12</v>
      </c>
      <c r="R50" s="14">
        <f>WP!Q14</f>
        <v>13</v>
      </c>
      <c r="S50" s="14">
        <f>WP!R14</f>
        <v>14</v>
      </c>
      <c r="T50" s="14">
        <f>WP!S14</f>
        <v>15</v>
      </c>
      <c r="U50" s="14">
        <f>WP!T14</f>
        <v>16</v>
      </c>
      <c r="V50" s="14">
        <f>WP!U14</f>
        <v>17</v>
      </c>
      <c r="W50" s="14">
        <f>WP!V14</f>
        <v>18</v>
      </c>
      <c r="X50" s="14">
        <f>WP!W14</f>
        <v>19</v>
      </c>
      <c r="Y50" s="14">
        <f>WP!X14</f>
        <v>20</v>
      </c>
      <c r="Z50" s="14">
        <f>WP!Y14</f>
        <v>21</v>
      </c>
      <c r="AA50" s="14">
        <f>WP!Z14</f>
        <v>22</v>
      </c>
      <c r="AB50" s="14">
        <f>WP!AA14</f>
        <v>23</v>
      </c>
      <c r="AC50" s="14">
        <f>WP!AB14</f>
        <v>24</v>
      </c>
      <c r="AD50" s="14">
        <f>WP!AC14</f>
        <v>25</v>
      </c>
      <c r="AE50" s="14">
        <f>WP!AD14</f>
        <v>26</v>
      </c>
      <c r="AF50" s="14">
        <f>WP!AE14</f>
        <v>27</v>
      </c>
      <c r="AG50" s="14">
        <f>WP!AF14</f>
        <v>28</v>
      </c>
      <c r="AH50" s="14">
        <f>WP!AG14</f>
        <v>29</v>
      </c>
      <c r="AI50" s="14" t="str">
        <f>WP!AH14</f>
        <v/>
      </c>
      <c r="AJ50" s="14" t="str">
        <f>WP!AI14</f>
        <v/>
      </c>
      <c r="AK50" s="14" t="str">
        <f>WP!AJ14</f>
        <v/>
      </c>
      <c r="AL50" s="14" t="str">
        <f>WP!AK14</f>
        <v/>
      </c>
      <c r="AM50" s="14" t="str">
        <f>WP!AL14</f>
        <v/>
      </c>
      <c r="AN50" s="14" t="str">
        <f>WP!AM14</f>
        <v/>
      </c>
      <c r="AO50" s="14" t="str">
        <f>WP!AN14</f>
        <v/>
      </c>
      <c r="AP50" s="14" t="str">
        <f>WP!AO14</f>
        <v/>
      </c>
      <c r="AQ50" s="14" t="str">
        <f>WP!AP14</f>
        <v/>
      </c>
      <c r="AR50" s="14" t="str">
        <f>WP!AQ14</f>
        <v/>
      </c>
      <c r="AS50" s="14" t="str">
        <f>WP!AR14</f>
        <v/>
      </c>
      <c r="AT50" s="14" t="str">
        <f>WP!AS14</f>
        <v/>
      </c>
      <c r="AU50" s="14" t="str">
        <f>WP!AT14</f>
        <v/>
      </c>
      <c r="AV50" s="14" t="str">
        <f>WP!AU14</f>
        <v/>
      </c>
      <c r="AW50" s="14" t="str">
        <f>WP!AV14</f>
        <v/>
      </c>
      <c r="AX50" s="14" t="str">
        <f>WP!AW14</f>
        <v/>
      </c>
      <c r="AY50" s="14" t="str">
        <f>WP!AX14</f>
        <v/>
      </c>
      <c r="AZ50" s="14" t="str">
        <f>WP!AY14</f>
        <v/>
      </c>
      <c r="BA50" s="14" t="str">
        <f>WP!AZ14</f>
        <v/>
      </c>
      <c r="BB50" s="14" t="str">
        <f>WP!BA14</f>
        <v/>
      </c>
      <c r="BC50" s="14" t="str">
        <f>WP!BB14</f>
        <v/>
      </c>
      <c r="BD50" s="14" t="str">
        <f>WP!BC14</f>
        <v/>
      </c>
      <c r="BE50" s="14" t="str">
        <f>WP!BD14</f>
        <v/>
      </c>
      <c r="BF50" s="14" t="str">
        <f>WP!BE14</f>
        <v/>
      </c>
      <c r="BG50" s="14" t="str">
        <f>WP!BF14</f>
        <v/>
      </c>
      <c r="BH50" s="14" t="str">
        <f>WP!BG14</f>
        <v/>
      </c>
      <c r="BI50" s="14" t="str">
        <f>WP!BH14</f>
        <v/>
      </c>
      <c r="BJ50" s="14" t="str">
        <f>WP!BI14</f>
        <v/>
      </c>
      <c r="BK50" s="14" t="str">
        <f>WP!BJ14</f>
        <v/>
      </c>
      <c r="BL50" s="14" t="str">
        <f>WP!BK14</f>
        <v/>
      </c>
      <c r="BM50" s="14" t="str">
        <f>WP!BL14</f>
        <v/>
      </c>
      <c r="BN50" s="14" t="str">
        <f>WP!BM14</f>
        <v/>
      </c>
      <c r="BO50" s="14" t="str">
        <f>WP!BN14</f>
        <v/>
      </c>
      <c r="BP50" s="14" t="str">
        <f>WP!BO14</f>
        <v/>
      </c>
    </row>
    <row r="51" spans="2:68" x14ac:dyDescent="0.25">
      <c r="B51" s="11"/>
      <c r="C51" s="11"/>
      <c r="D51" s="11"/>
      <c r="E51" s="11" t="s">
        <v>25</v>
      </c>
      <c r="F51" s="11"/>
      <c r="G51" s="7"/>
      <c r="H51" s="7"/>
      <c r="I51" s="14">
        <f>I14</f>
        <v>1</v>
      </c>
      <c r="J51" s="14">
        <f t="shared" ref="J51:BP51" si="5">J14</f>
        <v>2</v>
      </c>
      <c r="K51" s="14">
        <f t="shared" si="5"/>
        <v>3</v>
      </c>
      <c r="L51" s="14">
        <f t="shared" si="5"/>
        <v>4</v>
      </c>
      <c r="M51" s="14">
        <f t="shared" si="5"/>
        <v>6</v>
      </c>
      <c r="N51" s="14">
        <f t="shared" si="5"/>
        <v>8</v>
      </c>
      <c r="O51" s="14">
        <f t="shared" si="5"/>
        <v>9</v>
      </c>
      <c r="P51" s="14">
        <f t="shared" si="5"/>
        <v>10</v>
      </c>
      <c r="Q51" s="14">
        <f t="shared" si="5"/>
        <v>10.5</v>
      </c>
      <c r="R51" s="14">
        <f t="shared" si="5"/>
        <v>11.5</v>
      </c>
      <c r="S51" s="14">
        <f t="shared" si="5"/>
        <v>12</v>
      </c>
      <c r="T51" s="14">
        <f t="shared" si="5"/>
        <v>12.5</v>
      </c>
      <c r="U51" s="14">
        <f t="shared" si="5"/>
        <v>13</v>
      </c>
      <c r="V51" s="14" t="str">
        <f t="shared" si="5"/>
        <v/>
      </c>
      <c r="W51" s="14" t="str">
        <f t="shared" si="5"/>
        <v/>
      </c>
      <c r="X51" s="14" t="str">
        <f t="shared" si="5"/>
        <v/>
      </c>
      <c r="Y51" s="14" t="str">
        <f t="shared" si="5"/>
        <v/>
      </c>
      <c r="Z51" s="14" t="str">
        <f t="shared" si="5"/>
        <v/>
      </c>
      <c r="AA51" s="14" t="str">
        <f t="shared" si="5"/>
        <v/>
      </c>
      <c r="AB51" s="14" t="str">
        <f t="shared" si="5"/>
        <v/>
      </c>
      <c r="AC51" s="14" t="str">
        <f t="shared" si="5"/>
        <v/>
      </c>
      <c r="AD51" s="14" t="str">
        <f t="shared" si="5"/>
        <v/>
      </c>
      <c r="AE51" s="14" t="str">
        <f t="shared" si="5"/>
        <v/>
      </c>
      <c r="AF51" s="14" t="str">
        <f t="shared" si="5"/>
        <v/>
      </c>
      <c r="AG51" s="14" t="str">
        <f t="shared" si="5"/>
        <v/>
      </c>
      <c r="AH51" s="14" t="str">
        <f t="shared" si="5"/>
        <v/>
      </c>
      <c r="AI51" s="14" t="str">
        <f t="shared" si="5"/>
        <v/>
      </c>
      <c r="AJ51" s="14" t="str">
        <f t="shared" si="5"/>
        <v/>
      </c>
      <c r="AK51" s="14" t="str">
        <f t="shared" si="5"/>
        <v/>
      </c>
      <c r="AL51" s="14" t="str">
        <f t="shared" si="5"/>
        <v/>
      </c>
      <c r="AM51" s="14" t="str">
        <f t="shared" si="5"/>
        <v/>
      </c>
      <c r="AN51" s="14" t="str">
        <f t="shared" si="5"/>
        <v/>
      </c>
      <c r="AO51" s="14" t="str">
        <f t="shared" si="5"/>
        <v/>
      </c>
      <c r="AP51" s="14" t="str">
        <f t="shared" si="5"/>
        <v/>
      </c>
      <c r="AQ51" s="14" t="str">
        <f t="shared" si="5"/>
        <v/>
      </c>
      <c r="AR51" s="14" t="str">
        <f t="shared" si="5"/>
        <v/>
      </c>
      <c r="AS51" s="14" t="str">
        <f t="shared" si="5"/>
        <v/>
      </c>
      <c r="AT51" s="14" t="str">
        <f t="shared" si="5"/>
        <v/>
      </c>
      <c r="AU51" s="14" t="str">
        <f t="shared" si="5"/>
        <v/>
      </c>
      <c r="AV51" s="14" t="str">
        <f t="shared" si="5"/>
        <v/>
      </c>
      <c r="AW51" s="14" t="str">
        <f t="shared" si="5"/>
        <v/>
      </c>
      <c r="AX51" s="14" t="str">
        <f t="shared" si="5"/>
        <v/>
      </c>
      <c r="AY51" s="14" t="str">
        <f t="shared" si="5"/>
        <v/>
      </c>
      <c r="AZ51" s="14" t="str">
        <f t="shared" si="5"/>
        <v/>
      </c>
      <c r="BA51" s="14" t="str">
        <f t="shared" si="5"/>
        <v/>
      </c>
      <c r="BB51" s="14" t="str">
        <f t="shared" si="5"/>
        <v/>
      </c>
      <c r="BC51" s="14" t="str">
        <f t="shared" si="5"/>
        <v/>
      </c>
      <c r="BD51" s="14" t="str">
        <f t="shared" si="5"/>
        <v/>
      </c>
      <c r="BE51" s="14" t="str">
        <f t="shared" si="5"/>
        <v/>
      </c>
      <c r="BF51" s="14" t="str">
        <f t="shared" si="5"/>
        <v/>
      </c>
      <c r="BG51" s="14" t="str">
        <f t="shared" si="5"/>
        <v/>
      </c>
      <c r="BH51" s="14" t="str">
        <f t="shared" si="5"/>
        <v/>
      </c>
      <c r="BI51" s="14" t="str">
        <f t="shared" si="5"/>
        <v/>
      </c>
      <c r="BJ51" s="14" t="str">
        <f t="shared" si="5"/>
        <v/>
      </c>
      <c r="BK51" s="14" t="str">
        <f t="shared" si="5"/>
        <v/>
      </c>
      <c r="BL51" s="14" t="str">
        <f t="shared" si="5"/>
        <v/>
      </c>
      <c r="BM51" s="14" t="str">
        <f t="shared" si="5"/>
        <v/>
      </c>
      <c r="BN51" s="14" t="str">
        <f t="shared" si="5"/>
        <v/>
      </c>
      <c r="BO51" s="14" t="str">
        <f t="shared" si="5"/>
        <v/>
      </c>
      <c r="BP51" s="14" t="str">
        <f t="shared" si="5"/>
        <v/>
      </c>
    </row>
    <row r="52" spans="2:68" x14ac:dyDescent="0.25">
      <c r="B52" s="11"/>
      <c r="C52" s="11"/>
      <c r="D52" s="11"/>
      <c r="E52" s="11" t="s">
        <v>22</v>
      </c>
      <c r="F52" s="11"/>
      <c r="G52" s="7"/>
      <c r="H52" s="7"/>
      <c r="I52" s="14">
        <f>IF(I51="","",0)</f>
        <v>0</v>
      </c>
      <c r="J52" s="14">
        <f t="shared" ref="J52:L52" si="6">IF(J51="","",COUNTIF($I$50:$BP$50,CONCATENATE("&lt;=",J51)))</f>
        <v>2</v>
      </c>
      <c r="K52" s="14">
        <f t="shared" si="6"/>
        <v>2</v>
      </c>
      <c r="L52" s="14">
        <f t="shared" si="6"/>
        <v>3</v>
      </c>
      <c r="M52" s="14">
        <f>IF(M51="","",COUNTIF($I$50:$BP$50,CONCATENATE("&lt;=",M51)))</f>
        <v>4</v>
      </c>
      <c r="N52" s="14">
        <f t="shared" ref="N52:BP52" si="7">IF(N51="","",COUNTIF($I$50:$BP$50,CONCATENATE("&lt;=",N51)))</f>
        <v>5</v>
      </c>
      <c r="O52" s="14">
        <f t="shared" si="7"/>
        <v>6</v>
      </c>
      <c r="P52" s="14">
        <f t="shared" si="7"/>
        <v>7</v>
      </c>
      <c r="Q52" s="14">
        <f t="shared" si="7"/>
        <v>7</v>
      </c>
      <c r="R52" s="14">
        <f t="shared" si="7"/>
        <v>8</v>
      </c>
      <c r="S52" s="14">
        <f t="shared" si="7"/>
        <v>9</v>
      </c>
      <c r="T52" s="14">
        <f t="shared" si="7"/>
        <v>9</v>
      </c>
      <c r="U52" s="14">
        <f t="shared" si="7"/>
        <v>10</v>
      </c>
      <c r="V52" s="14" t="str">
        <f t="shared" si="7"/>
        <v/>
      </c>
      <c r="W52" s="14" t="str">
        <f t="shared" si="7"/>
        <v/>
      </c>
      <c r="X52" s="14" t="str">
        <f t="shared" si="7"/>
        <v/>
      </c>
      <c r="Y52" s="14" t="str">
        <f t="shared" si="7"/>
        <v/>
      </c>
      <c r="Z52" s="14" t="str">
        <f t="shared" si="7"/>
        <v/>
      </c>
      <c r="AA52" s="14" t="str">
        <f t="shared" si="7"/>
        <v/>
      </c>
      <c r="AB52" s="14" t="str">
        <f t="shared" si="7"/>
        <v/>
      </c>
      <c r="AC52" s="14" t="str">
        <f t="shared" si="7"/>
        <v/>
      </c>
      <c r="AD52" s="14" t="str">
        <f t="shared" si="7"/>
        <v/>
      </c>
      <c r="AE52" s="14" t="str">
        <f t="shared" si="7"/>
        <v/>
      </c>
      <c r="AF52" s="14" t="str">
        <f t="shared" si="7"/>
        <v/>
      </c>
      <c r="AG52" s="14" t="str">
        <f t="shared" si="7"/>
        <v/>
      </c>
      <c r="AH52" s="14" t="str">
        <f t="shared" si="7"/>
        <v/>
      </c>
      <c r="AI52" s="14" t="str">
        <f t="shared" si="7"/>
        <v/>
      </c>
      <c r="AJ52" s="14" t="str">
        <f t="shared" si="7"/>
        <v/>
      </c>
      <c r="AK52" s="14" t="str">
        <f t="shared" si="7"/>
        <v/>
      </c>
      <c r="AL52" s="14" t="str">
        <f t="shared" si="7"/>
        <v/>
      </c>
      <c r="AM52" s="14" t="str">
        <f t="shared" si="7"/>
        <v/>
      </c>
      <c r="AN52" s="14" t="str">
        <f t="shared" si="7"/>
        <v/>
      </c>
      <c r="AO52" s="14" t="str">
        <f t="shared" si="7"/>
        <v/>
      </c>
      <c r="AP52" s="14" t="str">
        <f t="shared" si="7"/>
        <v/>
      </c>
      <c r="AQ52" s="14" t="str">
        <f t="shared" si="7"/>
        <v/>
      </c>
      <c r="AR52" s="14" t="str">
        <f t="shared" si="7"/>
        <v/>
      </c>
      <c r="AS52" s="14" t="str">
        <f t="shared" si="7"/>
        <v/>
      </c>
      <c r="AT52" s="14" t="str">
        <f t="shared" si="7"/>
        <v/>
      </c>
      <c r="AU52" s="14" t="str">
        <f t="shared" si="7"/>
        <v/>
      </c>
      <c r="AV52" s="14" t="str">
        <f t="shared" si="7"/>
        <v/>
      </c>
      <c r="AW52" s="14" t="str">
        <f t="shared" si="7"/>
        <v/>
      </c>
      <c r="AX52" s="14" t="str">
        <f t="shared" si="7"/>
        <v/>
      </c>
      <c r="AY52" s="14" t="str">
        <f t="shared" si="7"/>
        <v/>
      </c>
      <c r="AZ52" s="14" t="str">
        <f t="shared" si="7"/>
        <v/>
      </c>
      <c r="BA52" s="14" t="str">
        <f t="shared" si="7"/>
        <v/>
      </c>
      <c r="BB52" s="14" t="str">
        <f t="shared" si="7"/>
        <v/>
      </c>
      <c r="BC52" s="14" t="str">
        <f t="shared" si="7"/>
        <v/>
      </c>
      <c r="BD52" s="14" t="str">
        <f t="shared" si="7"/>
        <v/>
      </c>
      <c r="BE52" s="14" t="str">
        <f t="shared" si="7"/>
        <v/>
      </c>
      <c r="BF52" s="14" t="str">
        <f t="shared" si="7"/>
        <v/>
      </c>
      <c r="BG52" s="14" t="str">
        <f t="shared" si="7"/>
        <v/>
      </c>
      <c r="BH52" s="14" t="str">
        <f t="shared" si="7"/>
        <v/>
      </c>
      <c r="BI52" s="14" t="str">
        <f t="shared" si="7"/>
        <v/>
      </c>
      <c r="BJ52" s="14" t="str">
        <f t="shared" si="7"/>
        <v/>
      </c>
      <c r="BK52" s="14" t="str">
        <f t="shared" si="7"/>
        <v/>
      </c>
      <c r="BL52" s="14" t="str">
        <f t="shared" si="7"/>
        <v/>
      </c>
      <c r="BM52" s="14" t="str">
        <f t="shared" si="7"/>
        <v/>
      </c>
      <c r="BN52" s="14" t="str">
        <f t="shared" si="7"/>
        <v/>
      </c>
      <c r="BO52" s="14" t="str">
        <f t="shared" si="7"/>
        <v/>
      </c>
      <c r="BP52" s="14" t="str">
        <f t="shared" si="7"/>
        <v/>
      </c>
    </row>
    <row r="53" spans="2:68" x14ac:dyDescent="0.25">
      <c r="B53" s="11"/>
      <c r="C53" s="11"/>
      <c r="D53" s="11"/>
      <c r="E53" s="11" t="s">
        <v>28</v>
      </c>
      <c r="F53" s="11"/>
      <c r="G53" s="7"/>
      <c r="H53" s="7"/>
      <c r="I53" s="14">
        <f>IF(I52="","",0)</f>
        <v>0</v>
      </c>
      <c r="J53" s="14">
        <f t="shared" ref="J53:BP53" si="8">IF(J52="","",J52-J11)</f>
        <v>0</v>
      </c>
      <c r="K53" s="14">
        <f t="shared" si="8"/>
        <v>-1</v>
      </c>
      <c r="L53" s="14">
        <f t="shared" si="8"/>
        <v>-1</v>
      </c>
      <c r="M53" s="14">
        <f t="shared" si="8"/>
        <v>-1</v>
      </c>
      <c r="N53" s="14">
        <f t="shared" si="8"/>
        <v>-1</v>
      </c>
      <c r="O53" s="14">
        <f t="shared" si="8"/>
        <v>-1</v>
      </c>
      <c r="P53" s="14">
        <f t="shared" si="8"/>
        <v>-1</v>
      </c>
      <c r="Q53" s="14">
        <f t="shared" si="8"/>
        <v>-2</v>
      </c>
      <c r="R53" s="14">
        <f t="shared" si="8"/>
        <v>-2</v>
      </c>
      <c r="S53" s="14">
        <f t="shared" si="8"/>
        <v>-2</v>
      </c>
      <c r="T53" s="14">
        <f t="shared" si="8"/>
        <v>-3</v>
      </c>
      <c r="U53" s="14">
        <f t="shared" si="8"/>
        <v>-3</v>
      </c>
      <c r="V53" s="14" t="str">
        <f t="shared" si="8"/>
        <v/>
      </c>
      <c r="W53" s="14" t="str">
        <f t="shared" si="8"/>
        <v/>
      </c>
      <c r="X53" s="14" t="str">
        <f t="shared" si="8"/>
        <v/>
      </c>
      <c r="Y53" s="14" t="str">
        <f t="shared" si="8"/>
        <v/>
      </c>
      <c r="Z53" s="14" t="str">
        <f t="shared" si="8"/>
        <v/>
      </c>
      <c r="AA53" s="14" t="str">
        <f t="shared" si="8"/>
        <v/>
      </c>
      <c r="AB53" s="14" t="str">
        <f t="shared" si="8"/>
        <v/>
      </c>
      <c r="AC53" s="14" t="str">
        <f t="shared" si="8"/>
        <v/>
      </c>
      <c r="AD53" s="14" t="str">
        <f t="shared" si="8"/>
        <v/>
      </c>
      <c r="AE53" s="14" t="str">
        <f t="shared" si="8"/>
        <v/>
      </c>
      <c r="AF53" s="14" t="str">
        <f t="shared" si="8"/>
        <v/>
      </c>
      <c r="AG53" s="14" t="str">
        <f t="shared" si="8"/>
        <v/>
      </c>
      <c r="AH53" s="14" t="str">
        <f t="shared" si="8"/>
        <v/>
      </c>
      <c r="AI53" s="14" t="str">
        <f t="shared" si="8"/>
        <v/>
      </c>
      <c r="AJ53" s="14" t="str">
        <f t="shared" si="8"/>
        <v/>
      </c>
      <c r="AK53" s="14" t="str">
        <f t="shared" si="8"/>
        <v/>
      </c>
      <c r="AL53" s="14" t="str">
        <f t="shared" si="8"/>
        <v/>
      </c>
      <c r="AM53" s="14" t="str">
        <f t="shared" si="8"/>
        <v/>
      </c>
      <c r="AN53" s="14" t="str">
        <f t="shared" si="8"/>
        <v/>
      </c>
      <c r="AO53" s="14" t="str">
        <f t="shared" si="8"/>
        <v/>
      </c>
      <c r="AP53" s="14" t="str">
        <f t="shared" si="8"/>
        <v/>
      </c>
      <c r="AQ53" s="14" t="str">
        <f t="shared" si="8"/>
        <v/>
      </c>
      <c r="AR53" s="14" t="str">
        <f t="shared" si="8"/>
        <v/>
      </c>
      <c r="AS53" s="14" t="str">
        <f t="shared" si="8"/>
        <v/>
      </c>
      <c r="AT53" s="14" t="str">
        <f t="shared" si="8"/>
        <v/>
      </c>
      <c r="AU53" s="14" t="str">
        <f t="shared" si="8"/>
        <v/>
      </c>
      <c r="AV53" s="14" t="str">
        <f t="shared" si="8"/>
        <v/>
      </c>
      <c r="AW53" s="14" t="str">
        <f t="shared" si="8"/>
        <v/>
      </c>
      <c r="AX53" s="14" t="str">
        <f t="shared" si="8"/>
        <v/>
      </c>
      <c r="AY53" s="14" t="str">
        <f t="shared" si="8"/>
        <v/>
      </c>
      <c r="AZ53" s="14" t="str">
        <f t="shared" si="8"/>
        <v/>
      </c>
      <c r="BA53" s="14" t="str">
        <f t="shared" si="8"/>
        <v/>
      </c>
      <c r="BB53" s="14" t="str">
        <f t="shared" si="8"/>
        <v/>
      </c>
      <c r="BC53" s="14" t="str">
        <f t="shared" si="8"/>
        <v/>
      </c>
      <c r="BD53" s="14" t="str">
        <f t="shared" si="8"/>
        <v/>
      </c>
      <c r="BE53" s="14" t="str">
        <f t="shared" si="8"/>
        <v/>
      </c>
      <c r="BF53" s="14" t="str">
        <f t="shared" si="8"/>
        <v/>
      </c>
      <c r="BG53" s="14" t="str">
        <f t="shared" si="8"/>
        <v/>
      </c>
      <c r="BH53" s="14" t="str">
        <f t="shared" si="8"/>
        <v/>
      </c>
      <c r="BI53" s="14" t="str">
        <f t="shared" si="8"/>
        <v/>
      </c>
      <c r="BJ53" s="14" t="str">
        <f t="shared" si="8"/>
        <v/>
      </c>
      <c r="BK53" s="14" t="str">
        <f t="shared" si="8"/>
        <v/>
      </c>
      <c r="BL53" s="14" t="str">
        <f t="shared" si="8"/>
        <v/>
      </c>
      <c r="BM53" s="14" t="str">
        <f t="shared" si="8"/>
        <v/>
      </c>
      <c r="BN53" s="14" t="str">
        <f t="shared" si="8"/>
        <v/>
      </c>
      <c r="BO53" s="14" t="str">
        <f t="shared" si="8"/>
        <v/>
      </c>
      <c r="BP53" s="14" t="str">
        <f t="shared" si="8"/>
        <v/>
      </c>
    </row>
    <row r="54" spans="2:68" x14ac:dyDescent="0.25">
      <c r="B54" s="11"/>
      <c r="C54" s="11"/>
      <c r="D54" s="11"/>
      <c r="E54" s="11" t="s">
        <v>26</v>
      </c>
      <c r="F54" s="11"/>
      <c r="G54" s="7"/>
      <c r="H54" s="7"/>
      <c r="I54" s="14">
        <f>IF(J50="","",I51)</f>
        <v>1</v>
      </c>
      <c r="J54" s="14">
        <f t="shared" ref="J54:BP54" ca="1" si="9">IF(J51="","",J51-OFFSET($I$50,0,J52-1,))</f>
        <v>0</v>
      </c>
      <c r="K54" s="14">
        <f t="shared" ca="1" si="9"/>
        <v>1</v>
      </c>
      <c r="L54" s="14">
        <f t="shared" ca="1" si="9"/>
        <v>0</v>
      </c>
      <c r="M54" s="14">
        <f t="shared" ca="1" si="9"/>
        <v>0</v>
      </c>
      <c r="N54" s="14">
        <f t="shared" ca="1" si="9"/>
        <v>0</v>
      </c>
      <c r="O54" s="14">
        <f t="shared" ca="1" si="9"/>
        <v>0</v>
      </c>
      <c r="P54" s="14">
        <f t="shared" ca="1" si="9"/>
        <v>0</v>
      </c>
      <c r="Q54" s="14">
        <f t="shared" ca="1" si="9"/>
        <v>0.5</v>
      </c>
      <c r="R54" s="14">
        <f t="shared" ca="1" si="9"/>
        <v>0.5</v>
      </c>
      <c r="S54" s="14">
        <f t="shared" ca="1" si="9"/>
        <v>0</v>
      </c>
      <c r="T54" s="14">
        <f t="shared" ca="1" si="9"/>
        <v>0.5</v>
      </c>
      <c r="U54" s="14">
        <f t="shared" ca="1" si="9"/>
        <v>0</v>
      </c>
      <c r="V54" s="14" t="str">
        <f t="shared" ca="1" si="9"/>
        <v/>
      </c>
      <c r="W54" s="14" t="str">
        <f t="shared" ca="1" si="9"/>
        <v/>
      </c>
      <c r="X54" s="14" t="str">
        <f t="shared" ca="1" si="9"/>
        <v/>
      </c>
      <c r="Y54" s="14" t="str">
        <f t="shared" ca="1" si="9"/>
        <v/>
      </c>
      <c r="Z54" s="14" t="str">
        <f t="shared" ca="1" si="9"/>
        <v/>
      </c>
      <c r="AA54" s="14" t="str">
        <f t="shared" ca="1" si="9"/>
        <v/>
      </c>
      <c r="AB54" s="14" t="str">
        <f t="shared" ca="1" si="9"/>
        <v/>
      </c>
      <c r="AC54" s="14" t="str">
        <f t="shared" ca="1" si="9"/>
        <v/>
      </c>
      <c r="AD54" s="14" t="str">
        <f t="shared" ca="1" si="9"/>
        <v/>
      </c>
      <c r="AE54" s="14" t="str">
        <f t="shared" ca="1" si="9"/>
        <v/>
      </c>
      <c r="AF54" s="14" t="str">
        <f t="shared" ca="1" si="9"/>
        <v/>
      </c>
      <c r="AG54" s="14" t="str">
        <f t="shared" ca="1" si="9"/>
        <v/>
      </c>
      <c r="AH54" s="14" t="str">
        <f t="shared" ca="1" si="9"/>
        <v/>
      </c>
      <c r="AI54" s="14" t="str">
        <f t="shared" ca="1" si="9"/>
        <v/>
      </c>
      <c r="AJ54" s="14" t="str">
        <f t="shared" ca="1" si="9"/>
        <v/>
      </c>
      <c r="AK54" s="14" t="str">
        <f t="shared" ca="1" si="9"/>
        <v/>
      </c>
      <c r="AL54" s="14" t="str">
        <f t="shared" ca="1" si="9"/>
        <v/>
      </c>
      <c r="AM54" s="14" t="str">
        <f t="shared" ca="1" si="9"/>
        <v/>
      </c>
      <c r="AN54" s="14" t="str">
        <f t="shared" ca="1" si="9"/>
        <v/>
      </c>
      <c r="AO54" s="14" t="str">
        <f t="shared" ca="1" si="9"/>
        <v/>
      </c>
      <c r="AP54" s="14" t="str">
        <f t="shared" ca="1" si="9"/>
        <v/>
      </c>
      <c r="AQ54" s="14" t="str">
        <f t="shared" ca="1" si="9"/>
        <v/>
      </c>
      <c r="AR54" s="14" t="str">
        <f t="shared" ca="1" si="9"/>
        <v/>
      </c>
      <c r="AS54" s="14" t="str">
        <f t="shared" ca="1" si="9"/>
        <v/>
      </c>
      <c r="AT54" s="14" t="str">
        <f t="shared" ca="1" si="9"/>
        <v/>
      </c>
      <c r="AU54" s="14" t="str">
        <f t="shared" ca="1" si="9"/>
        <v/>
      </c>
      <c r="AV54" s="14" t="str">
        <f t="shared" ca="1" si="9"/>
        <v/>
      </c>
      <c r="AW54" s="14" t="str">
        <f t="shared" ca="1" si="9"/>
        <v/>
      </c>
      <c r="AX54" s="14" t="str">
        <f t="shared" ca="1" si="9"/>
        <v/>
      </c>
      <c r="AY54" s="14" t="str">
        <f t="shared" ca="1" si="9"/>
        <v/>
      </c>
      <c r="AZ54" s="14" t="str">
        <f t="shared" ca="1" si="9"/>
        <v/>
      </c>
      <c r="BA54" s="14" t="str">
        <f t="shared" ca="1" si="9"/>
        <v/>
      </c>
      <c r="BB54" s="14" t="str">
        <f t="shared" ca="1" si="9"/>
        <v/>
      </c>
      <c r="BC54" s="14" t="str">
        <f t="shared" ca="1" si="9"/>
        <v/>
      </c>
      <c r="BD54" s="14" t="str">
        <f t="shared" ca="1" si="9"/>
        <v/>
      </c>
      <c r="BE54" s="14" t="str">
        <f t="shared" ca="1" si="9"/>
        <v/>
      </c>
      <c r="BF54" s="14" t="str">
        <f t="shared" ca="1" si="9"/>
        <v/>
      </c>
      <c r="BG54" s="14" t="str">
        <f t="shared" ca="1" si="9"/>
        <v/>
      </c>
      <c r="BH54" s="14" t="str">
        <f t="shared" ca="1" si="9"/>
        <v/>
      </c>
      <c r="BI54" s="14" t="str">
        <f t="shared" ca="1" si="9"/>
        <v/>
      </c>
      <c r="BJ54" s="14" t="str">
        <f t="shared" ca="1" si="9"/>
        <v/>
      </c>
      <c r="BK54" s="14" t="str">
        <f t="shared" ca="1" si="9"/>
        <v/>
      </c>
      <c r="BL54" s="14" t="str">
        <f t="shared" ca="1" si="9"/>
        <v/>
      </c>
      <c r="BM54" s="14" t="str">
        <f t="shared" ca="1" si="9"/>
        <v/>
      </c>
      <c r="BN54" s="14" t="str">
        <f t="shared" ca="1" si="9"/>
        <v/>
      </c>
      <c r="BO54" s="14" t="str">
        <f t="shared" ca="1" si="9"/>
        <v/>
      </c>
      <c r="BP54" s="14" t="str">
        <f t="shared" ca="1" si="9"/>
        <v/>
      </c>
    </row>
    <row r="55" spans="2:68" x14ac:dyDescent="0.25">
      <c r="B55" s="11"/>
      <c r="C55" s="11"/>
      <c r="D55" s="11"/>
      <c r="E55" s="11" t="s">
        <v>27</v>
      </c>
      <c r="F55" s="11"/>
      <c r="G55" s="7"/>
      <c r="H55" s="7"/>
      <c r="I55" s="14">
        <f>IF(I50="","",I50)</f>
        <v>1</v>
      </c>
      <c r="J55" s="14">
        <f t="shared" ref="J55:L55" ca="1" si="10">IF(J51="","",(OFFSET($I$50,0,J52,))-OFFSET($I$50,0,J52-1,))</f>
        <v>2</v>
      </c>
      <c r="K55" s="14">
        <f t="shared" ca="1" si="10"/>
        <v>2</v>
      </c>
      <c r="L55" s="14">
        <f t="shared" ca="1" si="10"/>
        <v>2</v>
      </c>
      <c r="M55" s="14">
        <f ca="1">IF(M51="","",(OFFSET($I$50,0,M52,))-OFFSET($I$50,0,M52-1,))</f>
        <v>2</v>
      </c>
      <c r="N55" s="14">
        <f ca="1">IF(N51="","",(OFFSET($I$50,0,N52,))-OFFSET($I$50,0,N52-1,))</f>
        <v>1</v>
      </c>
      <c r="O55" s="14">
        <f t="shared" ref="O55:BP55" ca="1" si="11">IF(O51="","",(OFFSET($I$50,0,O52,))-OFFSET($I$50,0,O52-1,))</f>
        <v>1</v>
      </c>
      <c r="P55" s="14">
        <f t="shared" ca="1" si="11"/>
        <v>1</v>
      </c>
      <c r="Q55" s="14">
        <f t="shared" ca="1" si="11"/>
        <v>1</v>
      </c>
      <c r="R55" s="14">
        <f t="shared" ca="1" si="11"/>
        <v>1</v>
      </c>
      <c r="S55" s="14">
        <f t="shared" ca="1" si="11"/>
        <v>1</v>
      </c>
      <c r="T55" s="14">
        <f t="shared" ca="1" si="11"/>
        <v>1</v>
      </c>
      <c r="U55" s="14">
        <f t="shared" ca="1" si="11"/>
        <v>1</v>
      </c>
      <c r="V55" s="14" t="str">
        <f t="shared" ca="1" si="11"/>
        <v/>
      </c>
      <c r="W55" s="14" t="str">
        <f t="shared" ca="1" si="11"/>
        <v/>
      </c>
      <c r="X55" s="14" t="str">
        <f t="shared" ca="1" si="11"/>
        <v/>
      </c>
      <c r="Y55" s="14" t="str">
        <f t="shared" ca="1" si="11"/>
        <v/>
      </c>
      <c r="Z55" s="14" t="str">
        <f t="shared" ca="1" si="11"/>
        <v/>
      </c>
      <c r="AA55" s="14" t="str">
        <f t="shared" ca="1" si="11"/>
        <v/>
      </c>
      <c r="AB55" s="14" t="str">
        <f t="shared" ca="1" si="11"/>
        <v/>
      </c>
      <c r="AC55" s="14" t="str">
        <f t="shared" ca="1" si="11"/>
        <v/>
      </c>
      <c r="AD55" s="14" t="str">
        <f t="shared" ca="1" si="11"/>
        <v/>
      </c>
      <c r="AE55" s="14" t="str">
        <f t="shared" ca="1" si="11"/>
        <v/>
      </c>
      <c r="AF55" s="14" t="str">
        <f t="shared" ca="1" si="11"/>
        <v/>
      </c>
      <c r="AG55" s="14" t="str">
        <f t="shared" ca="1" si="11"/>
        <v/>
      </c>
      <c r="AH55" s="14" t="str">
        <f t="shared" ca="1" si="11"/>
        <v/>
      </c>
      <c r="AI55" s="14" t="str">
        <f t="shared" ca="1" si="11"/>
        <v/>
      </c>
      <c r="AJ55" s="14" t="str">
        <f t="shared" ca="1" si="11"/>
        <v/>
      </c>
      <c r="AK55" s="14" t="str">
        <f t="shared" ca="1" si="11"/>
        <v/>
      </c>
      <c r="AL55" s="14" t="str">
        <f t="shared" ca="1" si="11"/>
        <v/>
      </c>
      <c r="AM55" s="14" t="str">
        <f t="shared" ca="1" si="11"/>
        <v/>
      </c>
      <c r="AN55" s="14" t="str">
        <f t="shared" ca="1" si="11"/>
        <v/>
      </c>
      <c r="AO55" s="14" t="str">
        <f t="shared" ca="1" si="11"/>
        <v/>
      </c>
      <c r="AP55" s="14" t="str">
        <f t="shared" ca="1" si="11"/>
        <v/>
      </c>
      <c r="AQ55" s="14" t="str">
        <f t="shared" ca="1" si="11"/>
        <v/>
      </c>
      <c r="AR55" s="14" t="str">
        <f t="shared" ca="1" si="11"/>
        <v/>
      </c>
      <c r="AS55" s="14" t="str">
        <f t="shared" ca="1" si="11"/>
        <v/>
      </c>
      <c r="AT55" s="14" t="str">
        <f t="shared" ca="1" si="11"/>
        <v/>
      </c>
      <c r="AU55" s="14" t="str">
        <f t="shared" ca="1" si="11"/>
        <v/>
      </c>
      <c r="AV55" s="14" t="str">
        <f t="shared" ca="1" si="11"/>
        <v/>
      </c>
      <c r="AW55" s="14" t="str">
        <f t="shared" ca="1" si="11"/>
        <v/>
      </c>
      <c r="AX55" s="14" t="str">
        <f t="shared" ca="1" si="11"/>
        <v/>
      </c>
      <c r="AY55" s="14" t="str">
        <f t="shared" ca="1" si="11"/>
        <v/>
      </c>
      <c r="AZ55" s="14" t="str">
        <f t="shared" ca="1" si="11"/>
        <v/>
      </c>
      <c r="BA55" s="14" t="str">
        <f t="shared" ca="1" si="11"/>
        <v/>
      </c>
      <c r="BB55" s="14" t="str">
        <f t="shared" ca="1" si="11"/>
        <v/>
      </c>
      <c r="BC55" s="14" t="str">
        <f t="shared" ca="1" si="11"/>
        <v/>
      </c>
      <c r="BD55" s="14" t="str">
        <f t="shared" ca="1" si="11"/>
        <v/>
      </c>
      <c r="BE55" s="14" t="str">
        <f t="shared" ca="1" si="11"/>
        <v/>
      </c>
      <c r="BF55" s="14" t="str">
        <f t="shared" ca="1" si="11"/>
        <v/>
      </c>
      <c r="BG55" s="14" t="str">
        <f t="shared" ca="1" si="11"/>
        <v/>
      </c>
      <c r="BH55" s="14" t="str">
        <f t="shared" ca="1" si="11"/>
        <v/>
      </c>
      <c r="BI55" s="14" t="str">
        <f t="shared" ca="1" si="11"/>
        <v/>
      </c>
      <c r="BJ55" s="14" t="str">
        <f t="shared" ca="1" si="11"/>
        <v/>
      </c>
      <c r="BK55" s="14" t="str">
        <f t="shared" ca="1" si="11"/>
        <v/>
      </c>
      <c r="BL55" s="14" t="str">
        <f t="shared" ca="1" si="11"/>
        <v/>
      </c>
      <c r="BM55" s="14" t="str">
        <f t="shared" ca="1" si="11"/>
        <v/>
      </c>
      <c r="BN55" s="14" t="str">
        <f t="shared" ca="1" si="11"/>
        <v/>
      </c>
      <c r="BO55" s="14" t="str">
        <f t="shared" ca="1" si="11"/>
        <v/>
      </c>
      <c r="BP55" s="14" t="str">
        <f t="shared" ca="1" si="11"/>
        <v/>
      </c>
    </row>
    <row r="56" spans="2:68" x14ac:dyDescent="0.25">
      <c r="B56" s="11"/>
      <c r="C56" s="11"/>
      <c r="D56" s="11"/>
      <c r="E56" s="11" t="s">
        <v>23</v>
      </c>
      <c r="F56" s="11"/>
      <c r="G56" s="7"/>
      <c r="H56" s="7"/>
      <c r="I56" s="20">
        <f t="shared" ref="I56:J56" si="12">IF(I54="","",IF(I54=0,0,I54/I55))</f>
        <v>1</v>
      </c>
      <c r="J56" s="20">
        <f t="shared" ca="1" si="12"/>
        <v>0</v>
      </c>
      <c r="K56" s="20">
        <f ca="1">IF(K54="","",IF(K54=0,0,K54/K55))</f>
        <v>0.5</v>
      </c>
      <c r="L56" s="20">
        <f t="shared" ref="L56:BP56" ca="1" si="13">IF(L54="","",IF(L54=0,0,L54/L55))</f>
        <v>0</v>
      </c>
      <c r="M56" s="20">
        <f t="shared" ca="1" si="13"/>
        <v>0</v>
      </c>
      <c r="N56" s="20">
        <f t="shared" ca="1" si="13"/>
        <v>0</v>
      </c>
      <c r="O56" s="20">
        <f t="shared" ca="1" si="13"/>
        <v>0</v>
      </c>
      <c r="P56" s="20">
        <f t="shared" ca="1" si="13"/>
        <v>0</v>
      </c>
      <c r="Q56" s="20">
        <f t="shared" ca="1" si="13"/>
        <v>0.5</v>
      </c>
      <c r="R56" s="20">
        <f t="shared" ca="1" si="13"/>
        <v>0.5</v>
      </c>
      <c r="S56" s="20">
        <f t="shared" ca="1" si="13"/>
        <v>0</v>
      </c>
      <c r="T56" s="20">
        <f t="shared" ca="1" si="13"/>
        <v>0.5</v>
      </c>
      <c r="U56" s="20">
        <f t="shared" ca="1" si="13"/>
        <v>0</v>
      </c>
      <c r="V56" s="20" t="str">
        <f t="shared" ca="1" si="13"/>
        <v/>
      </c>
      <c r="W56" s="20" t="str">
        <f t="shared" ca="1" si="13"/>
        <v/>
      </c>
      <c r="X56" s="20" t="str">
        <f t="shared" ca="1" si="13"/>
        <v/>
      </c>
      <c r="Y56" s="20" t="str">
        <f t="shared" ca="1" si="13"/>
        <v/>
      </c>
      <c r="Z56" s="20" t="str">
        <f t="shared" ca="1" si="13"/>
        <v/>
      </c>
      <c r="AA56" s="20" t="str">
        <f t="shared" ca="1" si="13"/>
        <v/>
      </c>
      <c r="AB56" s="20" t="str">
        <f t="shared" ca="1" si="13"/>
        <v/>
      </c>
      <c r="AC56" s="20" t="str">
        <f t="shared" ca="1" si="13"/>
        <v/>
      </c>
      <c r="AD56" s="20" t="str">
        <f t="shared" ca="1" si="13"/>
        <v/>
      </c>
      <c r="AE56" s="20" t="str">
        <f t="shared" ca="1" si="13"/>
        <v/>
      </c>
      <c r="AF56" s="20" t="str">
        <f t="shared" ca="1" si="13"/>
        <v/>
      </c>
      <c r="AG56" s="20" t="str">
        <f t="shared" ca="1" si="13"/>
        <v/>
      </c>
      <c r="AH56" s="20" t="str">
        <f t="shared" ca="1" si="13"/>
        <v/>
      </c>
      <c r="AI56" s="20" t="str">
        <f t="shared" ca="1" si="13"/>
        <v/>
      </c>
      <c r="AJ56" s="20" t="str">
        <f t="shared" ca="1" si="13"/>
        <v/>
      </c>
      <c r="AK56" s="20" t="str">
        <f t="shared" ca="1" si="13"/>
        <v/>
      </c>
      <c r="AL56" s="20" t="str">
        <f t="shared" ca="1" si="13"/>
        <v/>
      </c>
      <c r="AM56" s="20" t="str">
        <f t="shared" ca="1" si="13"/>
        <v/>
      </c>
      <c r="AN56" s="20" t="str">
        <f t="shared" ca="1" si="13"/>
        <v/>
      </c>
      <c r="AO56" s="20" t="str">
        <f t="shared" ca="1" si="13"/>
        <v/>
      </c>
      <c r="AP56" s="20" t="str">
        <f t="shared" ca="1" si="13"/>
        <v/>
      </c>
      <c r="AQ56" s="20" t="str">
        <f t="shared" ca="1" si="13"/>
        <v/>
      </c>
      <c r="AR56" s="20" t="str">
        <f t="shared" ca="1" si="13"/>
        <v/>
      </c>
      <c r="AS56" s="20" t="str">
        <f t="shared" ca="1" si="13"/>
        <v/>
      </c>
      <c r="AT56" s="20" t="str">
        <f t="shared" ca="1" si="13"/>
        <v/>
      </c>
      <c r="AU56" s="20" t="str">
        <f t="shared" ca="1" si="13"/>
        <v/>
      </c>
      <c r="AV56" s="20" t="str">
        <f t="shared" ca="1" si="13"/>
        <v/>
      </c>
      <c r="AW56" s="20" t="str">
        <f t="shared" ca="1" si="13"/>
        <v/>
      </c>
      <c r="AX56" s="20" t="str">
        <f t="shared" ca="1" si="13"/>
        <v/>
      </c>
      <c r="AY56" s="20" t="str">
        <f t="shared" ca="1" si="13"/>
        <v/>
      </c>
      <c r="AZ56" s="20" t="str">
        <f t="shared" ca="1" si="13"/>
        <v/>
      </c>
      <c r="BA56" s="20" t="str">
        <f t="shared" ca="1" si="13"/>
        <v/>
      </c>
      <c r="BB56" s="20" t="str">
        <f t="shared" ca="1" si="13"/>
        <v/>
      </c>
      <c r="BC56" s="20" t="str">
        <f t="shared" ca="1" si="13"/>
        <v/>
      </c>
      <c r="BD56" s="20" t="str">
        <f t="shared" ca="1" si="13"/>
        <v/>
      </c>
      <c r="BE56" s="20" t="str">
        <f t="shared" ca="1" si="13"/>
        <v/>
      </c>
      <c r="BF56" s="20" t="str">
        <f t="shared" ca="1" si="13"/>
        <v/>
      </c>
      <c r="BG56" s="20" t="str">
        <f t="shared" ca="1" si="13"/>
        <v/>
      </c>
      <c r="BH56" s="20" t="str">
        <f t="shared" ca="1" si="13"/>
        <v/>
      </c>
      <c r="BI56" s="20" t="str">
        <f t="shared" ca="1" si="13"/>
        <v/>
      </c>
      <c r="BJ56" s="20" t="str">
        <f t="shared" ca="1" si="13"/>
        <v/>
      </c>
      <c r="BK56" s="20" t="str">
        <f t="shared" ca="1" si="13"/>
        <v/>
      </c>
      <c r="BL56" s="20" t="str">
        <f t="shared" ca="1" si="13"/>
        <v/>
      </c>
      <c r="BM56" s="20" t="str">
        <f t="shared" ca="1" si="13"/>
        <v/>
      </c>
      <c r="BN56" s="20" t="str">
        <f t="shared" ca="1" si="13"/>
        <v/>
      </c>
      <c r="BO56" s="20" t="str">
        <f t="shared" ca="1" si="13"/>
        <v/>
      </c>
      <c r="BP56" s="20" t="str">
        <f t="shared" ca="1" si="13"/>
        <v/>
      </c>
    </row>
    <row r="57" spans="2:68" x14ac:dyDescent="0.25">
      <c r="B57" s="11"/>
      <c r="C57" s="11"/>
      <c r="D57" s="11"/>
      <c r="E57" s="11" t="s">
        <v>20</v>
      </c>
      <c r="F57" s="11"/>
      <c r="G57" s="7"/>
      <c r="H57" s="7"/>
      <c r="I57" s="20">
        <f>IF(I50="","",IF(I50=0,0,I52+I56))</f>
        <v>1</v>
      </c>
      <c r="J57" s="20">
        <f t="shared" ref="J57:AN57" ca="1" si="14">IF(J52="","",J52+J56)</f>
        <v>2</v>
      </c>
      <c r="K57" s="20">
        <f t="shared" ca="1" si="14"/>
        <v>2.5</v>
      </c>
      <c r="L57" s="20">
        <f t="shared" ca="1" si="14"/>
        <v>3</v>
      </c>
      <c r="M57" s="20">
        <f t="shared" ca="1" si="14"/>
        <v>4</v>
      </c>
      <c r="N57" s="20">
        <f t="shared" ca="1" si="14"/>
        <v>5</v>
      </c>
      <c r="O57" s="20">
        <f t="shared" ca="1" si="14"/>
        <v>6</v>
      </c>
      <c r="P57" s="20">
        <f t="shared" ca="1" si="14"/>
        <v>7</v>
      </c>
      <c r="Q57" s="20">
        <f t="shared" ca="1" si="14"/>
        <v>7.5</v>
      </c>
      <c r="R57" s="20">
        <f t="shared" ca="1" si="14"/>
        <v>8.5</v>
      </c>
      <c r="S57" s="20">
        <f t="shared" ca="1" si="14"/>
        <v>9</v>
      </c>
      <c r="T57" s="20">
        <f t="shared" ca="1" si="14"/>
        <v>9.5</v>
      </c>
      <c r="U57" s="20">
        <f t="shared" ca="1" si="14"/>
        <v>10</v>
      </c>
      <c r="V57" s="20" t="str">
        <f t="shared" si="14"/>
        <v/>
      </c>
      <c r="W57" s="20" t="str">
        <f t="shared" si="14"/>
        <v/>
      </c>
      <c r="X57" s="20" t="str">
        <f t="shared" si="14"/>
        <v/>
      </c>
      <c r="Y57" s="20" t="str">
        <f t="shared" si="14"/>
        <v/>
      </c>
      <c r="Z57" s="20" t="str">
        <f t="shared" si="14"/>
        <v/>
      </c>
      <c r="AA57" s="20" t="str">
        <f t="shared" si="14"/>
        <v/>
      </c>
      <c r="AB57" s="20" t="str">
        <f t="shared" si="14"/>
        <v/>
      </c>
      <c r="AC57" s="20" t="str">
        <f t="shared" si="14"/>
        <v/>
      </c>
      <c r="AD57" s="20" t="str">
        <f t="shared" si="14"/>
        <v/>
      </c>
      <c r="AE57" s="20" t="str">
        <f t="shared" si="14"/>
        <v/>
      </c>
      <c r="AF57" s="20" t="str">
        <f t="shared" si="14"/>
        <v/>
      </c>
      <c r="AG57" s="20" t="str">
        <f t="shared" si="14"/>
        <v/>
      </c>
      <c r="AH57" s="20" t="str">
        <f t="shared" si="14"/>
        <v/>
      </c>
      <c r="AI57" s="20" t="str">
        <f t="shared" si="14"/>
        <v/>
      </c>
      <c r="AJ57" s="20" t="str">
        <f t="shared" si="14"/>
        <v/>
      </c>
      <c r="AK57" s="20" t="str">
        <f t="shared" si="14"/>
        <v/>
      </c>
      <c r="AL57" s="20" t="str">
        <f t="shared" si="14"/>
        <v/>
      </c>
      <c r="AM57" s="20" t="str">
        <f t="shared" si="14"/>
        <v/>
      </c>
      <c r="AN57" s="20" t="str">
        <f t="shared" si="14"/>
        <v/>
      </c>
      <c r="AO57" s="20" t="str">
        <f t="shared" ref="AO57:BP57" si="15">IF(AO52="","",AO52+AO56)</f>
        <v/>
      </c>
      <c r="AP57" s="20" t="str">
        <f t="shared" si="15"/>
        <v/>
      </c>
      <c r="AQ57" s="20" t="str">
        <f t="shared" si="15"/>
        <v/>
      </c>
      <c r="AR57" s="20" t="str">
        <f t="shared" si="15"/>
        <v/>
      </c>
      <c r="AS57" s="20" t="str">
        <f t="shared" si="15"/>
        <v/>
      </c>
      <c r="AT57" s="20" t="str">
        <f t="shared" si="15"/>
        <v/>
      </c>
      <c r="AU57" s="20" t="str">
        <f t="shared" si="15"/>
        <v/>
      </c>
      <c r="AV57" s="20" t="str">
        <f t="shared" si="15"/>
        <v/>
      </c>
      <c r="AW57" s="20" t="str">
        <f t="shared" si="15"/>
        <v/>
      </c>
      <c r="AX57" s="20" t="str">
        <f t="shared" si="15"/>
        <v/>
      </c>
      <c r="AY57" s="20" t="str">
        <f t="shared" si="15"/>
        <v/>
      </c>
      <c r="AZ57" s="20" t="str">
        <f t="shared" si="15"/>
        <v/>
      </c>
      <c r="BA57" s="20" t="str">
        <f t="shared" si="15"/>
        <v/>
      </c>
      <c r="BB57" s="20" t="str">
        <f t="shared" si="15"/>
        <v/>
      </c>
      <c r="BC57" s="20" t="str">
        <f t="shared" si="15"/>
        <v/>
      </c>
      <c r="BD57" s="20" t="str">
        <f t="shared" si="15"/>
        <v/>
      </c>
      <c r="BE57" s="20" t="str">
        <f t="shared" si="15"/>
        <v/>
      </c>
      <c r="BF57" s="20" t="str">
        <f t="shared" si="15"/>
        <v/>
      </c>
      <c r="BG57" s="20" t="str">
        <f t="shared" si="15"/>
        <v/>
      </c>
      <c r="BH57" s="20" t="str">
        <f t="shared" si="15"/>
        <v/>
      </c>
      <c r="BI57" s="20" t="str">
        <f t="shared" si="15"/>
        <v/>
      </c>
      <c r="BJ57" s="20" t="str">
        <f t="shared" si="15"/>
        <v/>
      </c>
      <c r="BK57" s="20" t="str">
        <f t="shared" si="15"/>
        <v/>
      </c>
      <c r="BL57" s="20" t="str">
        <f t="shared" si="15"/>
        <v/>
      </c>
      <c r="BM57" s="20" t="str">
        <f t="shared" si="15"/>
        <v/>
      </c>
      <c r="BN57" s="20" t="str">
        <f t="shared" si="15"/>
        <v/>
      </c>
      <c r="BO57" s="20" t="str">
        <f t="shared" si="15"/>
        <v/>
      </c>
      <c r="BP57" s="20" t="str">
        <f t="shared" si="15"/>
        <v/>
      </c>
    </row>
  </sheetData>
  <sheetProtection algorithmName="SHA-512" hashValue="uoPKn5iXvj+biUagTs7inLXNfcioRmmWo4d5Kfd0NEBkaIX/VjfecYsY0XRnG/eIU1humVoJG8qWN1D157lD3w==" saltValue="kwTf33/IvQeNsPqBYZtS9A==" spinCount="100000" sheet="1" objects="1" scenarios="1"/>
  <mergeCells count="37">
    <mergeCell ref="G3:J3"/>
    <mergeCell ref="B49:E49"/>
    <mergeCell ref="B11:E11"/>
    <mergeCell ref="B12:E12"/>
    <mergeCell ref="B14:E14"/>
    <mergeCell ref="B15:E15"/>
    <mergeCell ref="B27:E27"/>
    <mergeCell ref="B16:E16"/>
    <mergeCell ref="B17:E17"/>
    <mergeCell ref="B18:E18"/>
    <mergeCell ref="B19:E19"/>
    <mergeCell ref="B20:E20"/>
    <mergeCell ref="B21:E21"/>
    <mergeCell ref="B22:E22"/>
    <mergeCell ref="B23:E23"/>
    <mergeCell ref="B24:E24"/>
    <mergeCell ref="B25:E25"/>
    <mergeCell ref="B26:E26"/>
    <mergeCell ref="B40:E40"/>
    <mergeCell ref="B28:E28"/>
    <mergeCell ref="B29:E29"/>
    <mergeCell ref="B30:E30"/>
    <mergeCell ref="B32:E32"/>
    <mergeCell ref="B33:E33"/>
    <mergeCell ref="B34:E34"/>
    <mergeCell ref="B35:E35"/>
    <mergeCell ref="B36:E36"/>
    <mergeCell ref="B37:E37"/>
    <mergeCell ref="B38:E38"/>
    <mergeCell ref="B39:E39"/>
    <mergeCell ref="B47:E47"/>
    <mergeCell ref="B41:E41"/>
    <mergeCell ref="B42:E42"/>
    <mergeCell ref="B43:E43"/>
    <mergeCell ref="B44:E44"/>
    <mergeCell ref="B45:E45"/>
    <mergeCell ref="B46:E46"/>
  </mergeCells>
  <conditionalFormatting sqref="G17:G30">
    <cfRule type="cellIs" dxfId="3" priority="3" operator="equal">
      <formula>1</formula>
    </cfRule>
    <cfRule type="cellIs" dxfId="2" priority="4" operator="equal">
      <formula>1</formula>
    </cfRule>
  </conditionalFormatting>
  <conditionalFormatting sqref="G34:G47">
    <cfRule type="cellIs" dxfId="1" priority="1" operator="equal">
      <formula>1</formula>
    </cfRule>
    <cfRule type="cellIs" dxfId="0" priority="2" operator="equal">
      <formula>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021E-365E-496F-8AE2-458C80B597E2}">
  <dimension ref="B2:BQ47"/>
  <sheetViews>
    <sheetView zoomScale="75" zoomScaleNormal="75" workbookViewId="0">
      <pane xSplit="5" topLeftCell="F1" activePane="topRight" state="frozen"/>
      <selection pane="topRight" activeCell="AK25" sqref="AK25"/>
    </sheetView>
  </sheetViews>
  <sheetFormatPr defaultRowHeight="15" x14ac:dyDescent="0.25"/>
  <cols>
    <col min="1" max="1" width="3.140625" style="2" customWidth="1"/>
    <col min="2" max="5" width="9.140625" style="2"/>
    <col min="6" max="6" width="11.7109375" style="2" customWidth="1"/>
    <col min="7" max="7" width="1.140625" style="2" customWidth="1"/>
    <col min="8" max="16384" width="9.140625" style="2"/>
  </cols>
  <sheetData>
    <row r="2" spans="2:67" ht="23.25" x14ac:dyDescent="0.35">
      <c r="B2" s="5"/>
      <c r="C2" s="5"/>
      <c r="D2" s="5"/>
      <c r="E2" s="6" t="s">
        <v>9</v>
      </c>
      <c r="F2" s="6"/>
      <c r="G2" s="5"/>
      <c r="H2" s="5"/>
      <c r="I2" s="5"/>
      <c r="J2" s="6" t="str">
        <f>Master!H2</f>
        <v>Design Work Unit (WU)</v>
      </c>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row>
    <row r="3" spans="2:67" x14ac:dyDescent="0.2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row>
    <row r="4" spans="2:67" x14ac:dyDescent="0.25">
      <c r="B4" s="5"/>
      <c r="C4" s="5"/>
      <c r="D4" s="5"/>
      <c r="E4" s="7" t="str">
        <f>"Establish your Baseline for Worked Planned at the start of the project (this should not change). The values entered are per "&amp;Master!H4</f>
        <v>Establish your Baseline for Worked Planned at the start of the project (this should not change). The values entered are per Weeks</v>
      </c>
      <c r="F4" s="7"/>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row>
    <row r="5" spans="2:67" x14ac:dyDescent="0.25">
      <c r="B5" s="5"/>
      <c r="C5" s="5"/>
      <c r="D5" s="5"/>
      <c r="E5" s="7" t="s">
        <v>13</v>
      </c>
      <c r="F5" s="7"/>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row>
    <row r="6" spans="2:67" x14ac:dyDescent="0.25">
      <c r="B6" s="5"/>
      <c r="C6" s="5"/>
      <c r="D6" s="5"/>
      <c r="E6" s="7" t="s">
        <v>14</v>
      </c>
      <c r="F6" s="7"/>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2:67" ht="27.75" customHeight="1" x14ac:dyDescent="0.25">
      <c r="B7" s="5"/>
      <c r="C7" s="5"/>
      <c r="D7" s="5"/>
      <c r="E7" s="8" t="str">
        <f>"The work units for this project are: "&amp;Master!H12</f>
        <v>The work units for this project are: Weeks</v>
      </c>
      <c r="F7" s="8"/>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2:67" ht="15.75" x14ac:dyDescent="0.25">
      <c r="B8" s="5"/>
      <c r="C8" s="5"/>
      <c r="D8" s="5"/>
      <c r="E8" s="5"/>
      <c r="F8" s="21" t="s">
        <v>81</v>
      </c>
      <c r="G8" s="5"/>
      <c r="H8" s="5"/>
      <c r="I8" s="5"/>
      <c r="J8" s="5"/>
      <c r="K8" s="5"/>
      <c r="L8" s="62">
        <f>Master!L10</f>
        <v>26.14</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row>
    <row r="9" spans="2:67" ht="15.75" x14ac:dyDescent="0.25">
      <c r="B9" s="5"/>
      <c r="C9" s="5"/>
      <c r="D9" s="5"/>
      <c r="E9" s="5"/>
      <c r="F9" s="83" t="s">
        <v>78</v>
      </c>
      <c r="G9" s="83"/>
      <c r="H9" s="83"/>
      <c r="I9" s="83"/>
      <c r="J9" s="83"/>
      <c r="K9" s="25">
        <f>SUM(H12:BO12)</f>
        <v>26</v>
      </c>
      <c r="L9" s="18"/>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row>
    <row r="10" spans="2:67" x14ac:dyDescent="0.2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row>
    <row r="11" spans="2:67" s="4" customFormat="1" ht="20.25" customHeight="1" x14ac:dyDescent="0.25">
      <c r="B11" s="83" t="str">
        <f>Master!H4&amp;" No."</f>
        <v>Weeks No.</v>
      </c>
      <c r="C11" s="83"/>
      <c r="D11" s="83"/>
      <c r="E11" s="83"/>
      <c r="F11" s="16"/>
      <c r="G11" s="10"/>
      <c r="H11" s="13">
        <v>1</v>
      </c>
      <c r="I11" s="13">
        <v>2</v>
      </c>
      <c r="J11" s="13">
        <v>3</v>
      </c>
      <c r="K11" s="13">
        <v>4</v>
      </c>
      <c r="L11" s="13">
        <v>5</v>
      </c>
      <c r="M11" s="13">
        <v>6</v>
      </c>
      <c r="N11" s="13">
        <v>7</v>
      </c>
      <c r="O11" s="13">
        <v>8</v>
      </c>
      <c r="P11" s="13">
        <v>9</v>
      </c>
      <c r="Q11" s="13">
        <v>10</v>
      </c>
      <c r="R11" s="13">
        <v>11</v>
      </c>
      <c r="S11" s="13">
        <v>12</v>
      </c>
      <c r="T11" s="13">
        <v>13</v>
      </c>
      <c r="U11" s="13">
        <v>14</v>
      </c>
      <c r="V11" s="13">
        <v>15</v>
      </c>
      <c r="W11" s="13">
        <v>16</v>
      </c>
      <c r="X11" s="13">
        <v>17</v>
      </c>
      <c r="Y11" s="13">
        <v>18</v>
      </c>
      <c r="Z11" s="13">
        <v>19</v>
      </c>
      <c r="AA11" s="13">
        <v>20</v>
      </c>
      <c r="AB11" s="13">
        <v>21</v>
      </c>
      <c r="AC11" s="13">
        <v>22</v>
      </c>
      <c r="AD11" s="13">
        <v>23</v>
      </c>
      <c r="AE11" s="13">
        <v>24</v>
      </c>
      <c r="AF11" s="13">
        <v>25</v>
      </c>
      <c r="AG11" s="13">
        <v>26</v>
      </c>
      <c r="AH11" s="13">
        <v>27</v>
      </c>
      <c r="AI11" s="13">
        <v>28</v>
      </c>
      <c r="AJ11" s="13">
        <v>29</v>
      </c>
      <c r="AK11" s="13">
        <v>30</v>
      </c>
      <c r="AL11" s="13">
        <v>31</v>
      </c>
      <c r="AM11" s="13">
        <v>32</v>
      </c>
      <c r="AN11" s="13">
        <v>33</v>
      </c>
      <c r="AO11" s="13">
        <v>34</v>
      </c>
      <c r="AP11" s="13">
        <v>35</v>
      </c>
      <c r="AQ11" s="13">
        <v>36</v>
      </c>
      <c r="AR11" s="13">
        <v>37</v>
      </c>
      <c r="AS11" s="13">
        <v>38</v>
      </c>
      <c r="AT11" s="13">
        <v>39</v>
      </c>
      <c r="AU11" s="13">
        <v>40</v>
      </c>
      <c r="AV11" s="13">
        <v>41</v>
      </c>
      <c r="AW11" s="13">
        <v>42</v>
      </c>
      <c r="AX11" s="13">
        <v>43</v>
      </c>
      <c r="AY11" s="13">
        <v>44</v>
      </c>
      <c r="AZ11" s="13">
        <v>45</v>
      </c>
      <c r="BA11" s="13">
        <v>46</v>
      </c>
      <c r="BB11" s="13">
        <v>47</v>
      </c>
      <c r="BC11" s="13">
        <v>48</v>
      </c>
      <c r="BD11" s="13">
        <v>49</v>
      </c>
      <c r="BE11" s="13">
        <v>50</v>
      </c>
      <c r="BF11" s="13">
        <v>51</v>
      </c>
      <c r="BG11" s="13">
        <v>52</v>
      </c>
      <c r="BH11" s="13">
        <v>53</v>
      </c>
      <c r="BI11" s="13">
        <v>54</v>
      </c>
      <c r="BJ11" s="13">
        <v>55</v>
      </c>
      <c r="BK11" s="13">
        <v>56</v>
      </c>
      <c r="BL11" s="13">
        <v>57</v>
      </c>
      <c r="BM11" s="13">
        <v>58</v>
      </c>
      <c r="BN11" s="13">
        <v>59</v>
      </c>
      <c r="BO11" s="13">
        <v>60</v>
      </c>
    </row>
    <row r="12" spans="2:67" x14ac:dyDescent="0.25">
      <c r="B12" s="81" t="s">
        <v>10</v>
      </c>
      <c r="C12" s="81"/>
      <c r="D12" s="81"/>
      <c r="E12" s="81"/>
      <c r="F12" s="11"/>
      <c r="G12" s="5"/>
      <c r="H12" s="14">
        <v>1</v>
      </c>
      <c r="I12" s="14">
        <f>IF(I14="",IF(J12=1,1,""),1)</f>
        <v>1</v>
      </c>
      <c r="J12" s="14">
        <f t="shared" ref="J12:BO12" si="0">IF(J14="",IF(K12=1,1,""),1)</f>
        <v>1</v>
      </c>
      <c r="K12" s="14">
        <f t="shared" si="0"/>
        <v>1</v>
      </c>
      <c r="L12" s="14">
        <f t="shared" si="0"/>
        <v>1</v>
      </c>
      <c r="M12" s="14">
        <f t="shared" si="0"/>
        <v>1</v>
      </c>
      <c r="N12" s="14">
        <f t="shared" si="0"/>
        <v>1</v>
      </c>
      <c r="O12" s="14">
        <f t="shared" si="0"/>
        <v>1</v>
      </c>
      <c r="P12" s="14">
        <f>IF(P14="",IF(Q12=1,1,""),1)</f>
        <v>1</v>
      </c>
      <c r="Q12" s="14">
        <f t="shared" si="0"/>
        <v>1</v>
      </c>
      <c r="R12" s="14">
        <f t="shared" si="0"/>
        <v>1</v>
      </c>
      <c r="S12" s="14">
        <f t="shared" si="0"/>
        <v>1</v>
      </c>
      <c r="T12" s="14">
        <f>IF(T14="",IF(U12=1,1,""),1)</f>
        <v>1</v>
      </c>
      <c r="U12" s="14">
        <f t="shared" si="0"/>
        <v>1</v>
      </c>
      <c r="V12" s="14">
        <f t="shared" si="0"/>
        <v>1</v>
      </c>
      <c r="W12" s="14">
        <f t="shared" si="0"/>
        <v>1</v>
      </c>
      <c r="X12" s="14">
        <f t="shared" si="0"/>
        <v>1</v>
      </c>
      <c r="Y12" s="14">
        <f t="shared" si="0"/>
        <v>1</v>
      </c>
      <c r="Z12" s="14">
        <f t="shared" si="0"/>
        <v>1</v>
      </c>
      <c r="AA12" s="14">
        <f t="shared" si="0"/>
        <v>1</v>
      </c>
      <c r="AB12" s="14">
        <f t="shared" si="0"/>
        <v>1</v>
      </c>
      <c r="AC12" s="14">
        <f t="shared" si="0"/>
        <v>1</v>
      </c>
      <c r="AD12" s="14">
        <f t="shared" si="0"/>
        <v>1</v>
      </c>
      <c r="AE12" s="14">
        <f t="shared" si="0"/>
        <v>1</v>
      </c>
      <c r="AF12" s="14">
        <f t="shared" si="0"/>
        <v>1</v>
      </c>
      <c r="AG12" s="14">
        <f t="shared" si="0"/>
        <v>1</v>
      </c>
      <c r="AH12" s="14" t="str">
        <f t="shared" si="0"/>
        <v/>
      </c>
      <c r="AI12" s="14" t="str">
        <f t="shared" si="0"/>
        <v/>
      </c>
      <c r="AJ12" s="14" t="str">
        <f t="shared" si="0"/>
        <v/>
      </c>
      <c r="AK12" s="14" t="str">
        <f t="shared" si="0"/>
        <v/>
      </c>
      <c r="AL12" s="14" t="str">
        <f t="shared" si="0"/>
        <v/>
      </c>
      <c r="AM12" s="14" t="str">
        <f t="shared" si="0"/>
        <v/>
      </c>
      <c r="AN12" s="14" t="str">
        <f t="shared" si="0"/>
        <v/>
      </c>
      <c r="AO12" s="14" t="str">
        <f t="shared" si="0"/>
        <v/>
      </c>
      <c r="AP12" s="14" t="str">
        <f t="shared" si="0"/>
        <v/>
      </c>
      <c r="AQ12" s="14" t="str">
        <f t="shared" si="0"/>
        <v/>
      </c>
      <c r="AR12" s="14" t="str">
        <f t="shared" si="0"/>
        <v/>
      </c>
      <c r="AS12" s="14" t="str">
        <f t="shared" si="0"/>
        <v/>
      </c>
      <c r="AT12" s="14" t="str">
        <f t="shared" si="0"/>
        <v/>
      </c>
      <c r="AU12" s="14" t="str">
        <f t="shared" si="0"/>
        <v/>
      </c>
      <c r="AV12" s="14" t="str">
        <f t="shared" si="0"/>
        <v/>
      </c>
      <c r="AW12" s="14" t="str">
        <f t="shared" si="0"/>
        <v/>
      </c>
      <c r="AX12" s="14" t="str">
        <f t="shared" si="0"/>
        <v/>
      </c>
      <c r="AY12" s="14" t="str">
        <f t="shared" si="0"/>
        <v/>
      </c>
      <c r="AZ12" s="14" t="str">
        <f t="shared" si="0"/>
        <v/>
      </c>
      <c r="BA12" s="14" t="str">
        <f t="shared" si="0"/>
        <v/>
      </c>
      <c r="BB12" s="14" t="str">
        <f t="shared" si="0"/>
        <v/>
      </c>
      <c r="BC12" s="14" t="str">
        <f t="shared" si="0"/>
        <v/>
      </c>
      <c r="BD12" s="14" t="str">
        <f t="shared" si="0"/>
        <v/>
      </c>
      <c r="BE12" s="14" t="str">
        <f t="shared" si="0"/>
        <v/>
      </c>
      <c r="BF12" s="14" t="str">
        <f t="shared" si="0"/>
        <v/>
      </c>
      <c r="BG12" s="14" t="str">
        <f t="shared" si="0"/>
        <v/>
      </c>
      <c r="BH12" s="14" t="str">
        <f t="shared" si="0"/>
        <v/>
      </c>
      <c r="BI12" s="14" t="str">
        <f t="shared" si="0"/>
        <v/>
      </c>
      <c r="BJ12" s="14" t="str">
        <f t="shared" si="0"/>
        <v/>
      </c>
      <c r="BK12" s="14" t="str">
        <f t="shared" si="0"/>
        <v/>
      </c>
      <c r="BL12" s="14" t="str">
        <f t="shared" si="0"/>
        <v/>
      </c>
      <c r="BM12" s="14" t="str">
        <f t="shared" si="0"/>
        <v/>
      </c>
      <c r="BN12" s="14" t="str">
        <f t="shared" si="0"/>
        <v/>
      </c>
      <c r="BO12" s="14" t="str">
        <f t="shared" si="0"/>
        <v/>
      </c>
    </row>
    <row r="13" spans="2:67" ht="4.5" customHeight="1" x14ac:dyDescent="0.25">
      <c r="B13" s="5"/>
      <c r="C13" s="5"/>
      <c r="D13" s="5"/>
      <c r="E13" s="5"/>
      <c r="F13" s="5"/>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row>
    <row r="14" spans="2:67" x14ac:dyDescent="0.25">
      <c r="B14" s="81" t="str">
        <f>IF(Master!H12="Type your unit of measure","Cumulative",Master!H12&amp;" Cumulative")</f>
        <v>Weeks Cumulative</v>
      </c>
      <c r="C14" s="81"/>
      <c r="D14" s="81"/>
      <c r="E14" s="81"/>
      <c r="F14" s="11"/>
      <c r="G14" s="5"/>
      <c r="H14" s="17">
        <f>H15</f>
        <v>1</v>
      </c>
      <c r="I14" s="17">
        <f>IF(I15&gt;0,(I15+MAX($G$14:H14)),IF(I16=1,(I15+MAX($G$14:H14)),""))</f>
        <v>2</v>
      </c>
      <c r="J14" s="17">
        <f>IF(J15&gt;0,(J15+MAX($G$14:I14)),IF(J16=1,(J15+MAX($G$14:I14)),""))</f>
        <v>4</v>
      </c>
      <c r="K14" s="17">
        <f>IF(K15&gt;0,(K15+MAX($G$14:J14)),IF(K16=1,(K15+MAX($G$14:J14)),""))</f>
        <v>6</v>
      </c>
      <c r="L14" s="17">
        <f>IF(L15&gt;0,(L15+MAX($G$14:K14)),IF(L16=1,(L15+MAX($G$14:K14)),""))</f>
        <v>8</v>
      </c>
      <c r="M14" s="17">
        <f>IF(M15&gt;0,(M15+MAX($G$14:L14)),IF(M16=1,(M15+MAX($G$14:L14)),""))</f>
        <v>9</v>
      </c>
      <c r="N14" s="17">
        <f>IF(N15&gt;0,(N15+MAX($G$14:M14)),IF(N16=1,(N15+MAX($G$14:M14)),""))</f>
        <v>10</v>
      </c>
      <c r="O14" s="17">
        <f>IF(O15&gt;0,(O15+MAX($G$14:N14)),IF(O16=1,(O15+MAX($G$14:N14)),""))</f>
        <v>11</v>
      </c>
      <c r="P14" s="17">
        <f>IF(P15&gt;0,(P15+MAX($G$14:O14)),IF(P16=1,(P15+MAX($G$14:O14)),""))</f>
        <v>12</v>
      </c>
      <c r="Q14" s="17">
        <f>IF(Q15&gt;0,(Q15+MAX($G$14:P14)),IF(Q16=1,(Q15+MAX($G$14:P14)),""))</f>
        <v>13</v>
      </c>
      <c r="R14" s="17">
        <f>IF(R15&gt;0,(R15+MAX($G$14:Q14)),IF(R16=1,(R15+MAX($G$14:Q14)),""))</f>
        <v>14</v>
      </c>
      <c r="S14" s="17">
        <f>IF(S15&gt;0,(S15+MAX($G$14:R14)),IF(S16=1,(S15+MAX($G$14:R14)),""))</f>
        <v>15</v>
      </c>
      <c r="T14" s="17">
        <f>IF(T15&gt;0,(T15+MAX($G$14:S14)),IF(T16=1,(T15+MAX($G$14:S14)),""))</f>
        <v>16</v>
      </c>
      <c r="U14" s="17">
        <f>IF(U15&gt;0,(U15+MAX($G$14:T14)),IF(U16=1,(U15+MAX($G$14:T14)),""))</f>
        <v>17</v>
      </c>
      <c r="V14" s="17">
        <f>IF(V15&gt;0,(V15+MAX($G$14:U14)),IF(V16=1,(V15+MAX($G$14:U14)),""))</f>
        <v>18</v>
      </c>
      <c r="W14" s="17">
        <f>IF(W15&gt;0,(W15+MAX($G$14:V14)),IF(W16=1,(W15+MAX($G$14:V14)),""))</f>
        <v>19</v>
      </c>
      <c r="X14" s="17">
        <f>IF(X15&gt;0,(X15+MAX($G$14:W14)),IF(X16=1,(X15+MAX($G$14:W14)),""))</f>
        <v>20</v>
      </c>
      <c r="Y14" s="17">
        <f>IF(Y15&gt;0,(Y15+MAX($G$14:X14)),IF(Y16=1,(Y15+MAX($G$14:X14)),""))</f>
        <v>21</v>
      </c>
      <c r="Z14" s="17">
        <f>IF(Z15&gt;0,(Z15+MAX($G$14:Y14)),IF(Z16=1,(Z15+MAX($G$14:Y14)),""))</f>
        <v>22</v>
      </c>
      <c r="AA14" s="17">
        <f>IF(AA15&gt;0,(AA15+MAX($G$14:Z14)),IF(AA16=1,(AA15+MAX($G$14:Z14)),""))</f>
        <v>23</v>
      </c>
      <c r="AB14" s="17">
        <f>IF(AB15&gt;0,(AB15+MAX($G$14:AA14)),IF(AB16=1,(AB15+MAX($G$14:AA14)),""))</f>
        <v>24</v>
      </c>
      <c r="AC14" s="17">
        <f>IF(AC15&gt;0,(AC15+MAX($G$14:AB14)),IF(AC16=1,(AC15+MAX($G$14:AB14)),""))</f>
        <v>25</v>
      </c>
      <c r="AD14" s="17">
        <f>IF(AD15&gt;0,(AD15+MAX($G$14:AC14)),IF(AD16=1,(AD15+MAX($G$14:AC14)),""))</f>
        <v>26</v>
      </c>
      <c r="AE14" s="17">
        <f>IF(AE15&gt;0,(AE15+MAX($G$14:AD14)),IF(AE16=1,(AE15+MAX($G$14:AD14)),""))</f>
        <v>27</v>
      </c>
      <c r="AF14" s="17">
        <f>IF(AF15&gt;0,(AF15+MAX($G$14:AE14)),IF(AF16=1,(AF15+MAX($G$14:AE14)),""))</f>
        <v>28</v>
      </c>
      <c r="AG14" s="17">
        <f>IF(AG15&gt;0,(AG15+MAX($G$14:AF14)),IF(AG16=1,(AG15+MAX($G$14:AF14)),""))</f>
        <v>29</v>
      </c>
      <c r="AH14" s="17" t="str">
        <f>IF(AH15&gt;0,(AH15+MAX($G$14:AG14)),IF(AH16=1,(AH15+MAX($G$14:AG14)),""))</f>
        <v/>
      </c>
      <c r="AI14" s="17" t="str">
        <f>IF(AI15&gt;0,(AI15+MAX($G$14:AH14)),IF(AI16=1,(AI15+MAX($G$14:AH14)),""))</f>
        <v/>
      </c>
      <c r="AJ14" s="17" t="str">
        <f>IF(AJ15&gt;0,(AJ15+MAX($G$14:AI14)),IF(AJ16=1,(AJ15+MAX($G$14:AI14)),""))</f>
        <v/>
      </c>
      <c r="AK14" s="17" t="str">
        <f>IF(AK15&gt;0,(AK15+MAX($G$14:AJ14)),IF(AK16=1,(AK15+MAX($G$14:AJ14)),""))</f>
        <v/>
      </c>
      <c r="AL14" s="17" t="str">
        <f>IF(AL15&gt;0,(AL15+MAX($G$14:AK14)),IF(AL16=1,(AL15+MAX($G$14:AK14)),""))</f>
        <v/>
      </c>
      <c r="AM14" s="17" t="str">
        <f>IF(AM15&gt;0,(AM15+MAX($G$14:AL14)),IF(AM16=1,(AM15+MAX($G$14:AL14)),""))</f>
        <v/>
      </c>
      <c r="AN14" s="17" t="str">
        <f>IF(AN15&gt;0,(AN15+MAX($G$14:AM14)),IF(AN16=1,(AN15+MAX($G$14:AM14)),""))</f>
        <v/>
      </c>
      <c r="AO14" s="17" t="str">
        <f>IF(AO15&gt;0,(AO15+MAX($G$14:AN14)),IF(AO16=1,(AO15+MAX($G$14:AN14)),""))</f>
        <v/>
      </c>
      <c r="AP14" s="17" t="str">
        <f>IF(AP15&gt;0,(AP15+MAX($G$14:AO14)),IF(AP16=1,(AP15+MAX($G$14:AO14)),""))</f>
        <v/>
      </c>
      <c r="AQ14" s="17" t="str">
        <f>IF(AQ15&gt;0,(AQ15+MAX($G$14:AP14)),IF(AQ16=1,(AQ15+MAX($G$14:AP14)),""))</f>
        <v/>
      </c>
      <c r="AR14" s="17" t="str">
        <f>IF(AR15&gt;0,(AR15+MAX($G$14:AQ14)),IF(AR16=1,(AR15+MAX($G$14:AQ14)),""))</f>
        <v/>
      </c>
      <c r="AS14" s="17" t="str">
        <f>IF(AS15&gt;0,(AS15+MAX($G$14:AR14)),IF(AS16=1,(AS15+MAX($G$14:AR14)),""))</f>
        <v/>
      </c>
      <c r="AT14" s="17" t="str">
        <f>IF(AT15&gt;0,(AT15+MAX($G$14:AS14)),IF(AT16=1,(AT15+MAX($G$14:AS14)),""))</f>
        <v/>
      </c>
      <c r="AU14" s="17" t="str">
        <f>IF(AU15&gt;0,(AU15+MAX($G$14:AT14)),IF(AU16=1,(AU15+MAX($G$14:AT14)),""))</f>
        <v/>
      </c>
      <c r="AV14" s="17" t="str">
        <f>IF(AV15&gt;0,(AV15+MAX($G$14:AU14)),IF(AV16=1,(AV15+MAX($G$14:AU14)),""))</f>
        <v/>
      </c>
      <c r="AW14" s="17" t="str">
        <f>IF(AW15&gt;0,(AW15+MAX($G$14:AV14)),IF(AW16=1,(AW15+MAX($G$14:AV14)),""))</f>
        <v/>
      </c>
      <c r="AX14" s="17" t="str">
        <f>IF(AX15&gt;0,(AX15+MAX($G$14:AW14)),IF(AX16=1,(AX15+MAX($G$14:AW14)),""))</f>
        <v/>
      </c>
      <c r="AY14" s="17" t="str">
        <f>IF(AY15&gt;0,(AY15+MAX($G$14:AX14)),IF(AY16=1,(AY15+MAX($G$14:AX14)),""))</f>
        <v/>
      </c>
      <c r="AZ14" s="17" t="str">
        <f>IF(AZ15&gt;0,(AZ15+MAX($G$14:AY14)),IF(AZ16=1,(AZ15+MAX($G$14:AY14)),""))</f>
        <v/>
      </c>
      <c r="BA14" s="17" t="str">
        <f>IF(BA15&gt;0,(BA15+MAX($G$14:AZ14)),IF(BA16=1,(BA15+MAX($G$14:AZ14)),""))</f>
        <v/>
      </c>
      <c r="BB14" s="17" t="str">
        <f>IF(BB15&gt;0,(BB15+MAX($G$14:BA14)),IF(BB16=1,(BB15+MAX($G$14:BA14)),""))</f>
        <v/>
      </c>
      <c r="BC14" s="17" t="str">
        <f>IF(BC15&gt;0,(BC15+MAX($G$14:BB14)),IF(BC16=1,(BC15+MAX($G$14:BB14)),""))</f>
        <v/>
      </c>
      <c r="BD14" s="17" t="str">
        <f>IF(BD15&gt;0,(BD15+MAX($G$14:BC14)),IF(BD16=1,(BD15+MAX($G$14:BC14)),""))</f>
        <v/>
      </c>
      <c r="BE14" s="17" t="str">
        <f>IF(BE15&gt;0,(BE15+MAX($G$14:BD14)),IF(BE16=1,(BE15+MAX($G$14:BD14)),""))</f>
        <v/>
      </c>
      <c r="BF14" s="17" t="str">
        <f>IF(BF15&gt;0,(BF15+MAX($G$14:BE14)),IF(BF16=1,(BF15+MAX($G$14:BE14)),""))</f>
        <v/>
      </c>
      <c r="BG14" s="17" t="str">
        <f>IF(BG15&gt;0,(BG15+MAX($G$14:BF14)),IF(BG16=1,(BG15+MAX($G$14:BF14)),""))</f>
        <v/>
      </c>
      <c r="BH14" s="17" t="str">
        <f>IF(BH15&gt;0,(BH15+MAX($G$14:BG14)),IF(BH16=1,(BH15+MAX($G$14:BG14)),""))</f>
        <v/>
      </c>
      <c r="BI14" s="17" t="str">
        <f>IF(BI15&gt;0,(BI15+MAX($G$14:BH14)),IF(BI16=1,(BI15+MAX($G$14:BH14)),""))</f>
        <v/>
      </c>
      <c r="BJ14" s="17" t="str">
        <f>IF(BJ15&gt;0,(BJ15+MAX($G$14:BI14)),IF(BJ16=1,(BJ15+MAX($G$14:BI14)),""))</f>
        <v/>
      </c>
      <c r="BK14" s="17" t="str">
        <f>IF(BK15&gt;0,(BK15+MAX($G$14:BJ14)),IF(BK16=1,(BK15+MAX($G$14:BJ14)),""))</f>
        <v/>
      </c>
      <c r="BL14" s="17" t="str">
        <f>IF(BL15&gt;0,(BL15+MAX($G$14:BK14)),IF(BL16=1,(BL15+MAX($G$14:BK14)),""))</f>
        <v/>
      </c>
      <c r="BM14" s="17" t="str">
        <f>IF(BM15&gt;0,(BM15+MAX($G$14:BL14)),IF(BM16=1,(BM15+MAX($G$14:BL14)),""))</f>
        <v/>
      </c>
      <c r="BN14" s="17" t="str">
        <f>IF(BN15&gt;0,(BN15+MAX($G$14:BM14)),IF(BN16=1,(BN15+MAX($G$14:BM14)),""))</f>
        <v/>
      </c>
      <c r="BO14" s="17" t="str">
        <f>IF(BO15&gt;0,(BO15+MAX($G$14:BN14)),IF(BO16=1,(BO15+MAX($G$14:BN14)),""))</f>
        <v/>
      </c>
    </row>
    <row r="15" spans="2:67" x14ac:dyDescent="0.25">
      <c r="B15" s="81" t="str">
        <f>"Total "&amp;Master!H12&amp;" per "&amp;Master!H4</f>
        <v>Total Weeks per Weeks</v>
      </c>
      <c r="C15" s="81"/>
      <c r="D15" s="81"/>
      <c r="E15" s="81"/>
      <c r="F15" s="11"/>
      <c r="G15" s="5"/>
      <c r="H15" s="17">
        <f>SUM(H17:H30)+H33</f>
        <v>1</v>
      </c>
      <c r="I15" s="17">
        <f t="shared" ref="I15:BO15" si="1">SUM(I17:I30)+I33</f>
        <v>1</v>
      </c>
      <c r="J15" s="17">
        <f t="shared" si="1"/>
        <v>2</v>
      </c>
      <c r="K15" s="17">
        <f t="shared" si="1"/>
        <v>2</v>
      </c>
      <c r="L15" s="17">
        <f t="shared" si="1"/>
        <v>2</v>
      </c>
      <c r="M15" s="17">
        <f t="shared" si="1"/>
        <v>1</v>
      </c>
      <c r="N15" s="17">
        <f t="shared" si="1"/>
        <v>1</v>
      </c>
      <c r="O15" s="17">
        <f t="shared" si="1"/>
        <v>1</v>
      </c>
      <c r="P15" s="17">
        <f t="shared" si="1"/>
        <v>1</v>
      </c>
      <c r="Q15" s="17">
        <f t="shared" si="1"/>
        <v>1</v>
      </c>
      <c r="R15" s="17">
        <f t="shared" si="1"/>
        <v>1</v>
      </c>
      <c r="S15" s="17">
        <f t="shared" si="1"/>
        <v>1</v>
      </c>
      <c r="T15" s="17">
        <f t="shared" si="1"/>
        <v>1</v>
      </c>
      <c r="U15" s="17">
        <f t="shared" si="1"/>
        <v>1</v>
      </c>
      <c r="V15" s="17">
        <f t="shared" si="1"/>
        <v>1</v>
      </c>
      <c r="W15" s="17">
        <f t="shared" si="1"/>
        <v>1</v>
      </c>
      <c r="X15" s="17">
        <f t="shared" si="1"/>
        <v>1</v>
      </c>
      <c r="Y15" s="17">
        <f t="shared" si="1"/>
        <v>1</v>
      </c>
      <c r="Z15" s="17">
        <f t="shared" si="1"/>
        <v>1</v>
      </c>
      <c r="AA15" s="17">
        <f t="shared" si="1"/>
        <v>1</v>
      </c>
      <c r="AB15" s="17">
        <f t="shared" si="1"/>
        <v>1</v>
      </c>
      <c r="AC15" s="17">
        <f t="shared" si="1"/>
        <v>1</v>
      </c>
      <c r="AD15" s="17">
        <f t="shared" si="1"/>
        <v>1</v>
      </c>
      <c r="AE15" s="17">
        <f t="shared" si="1"/>
        <v>1</v>
      </c>
      <c r="AF15" s="17">
        <f t="shared" si="1"/>
        <v>1</v>
      </c>
      <c r="AG15" s="17">
        <f t="shared" si="1"/>
        <v>1</v>
      </c>
      <c r="AH15" s="17">
        <f t="shared" si="1"/>
        <v>0</v>
      </c>
      <c r="AI15" s="17">
        <f t="shared" si="1"/>
        <v>0</v>
      </c>
      <c r="AJ15" s="17">
        <f t="shared" si="1"/>
        <v>0</v>
      </c>
      <c r="AK15" s="17">
        <f t="shared" si="1"/>
        <v>0</v>
      </c>
      <c r="AL15" s="17">
        <f t="shared" si="1"/>
        <v>0</v>
      </c>
      <c r="AM15" s="17">
        <f t="shared" si="1"/>
        <v>0</v>
      </c>
      <c r="AN15" s="17">
        <f t="shared" si="1"/>
        <v>0</v>
      </c>
      <c r="AO15" s="17">
        <f t="shared" si="1"/>
        <v>0</v>
      </c>
      <c r="AP15" s="17">
        <f t="shared" si="1"/>
        <v>0</v>
      </c>
      <c r="AQ15" s="17">
        <f t="shared" si="1"/>
        <v>0</v>
      </c>
      <c r="AR15" s="17">
        <f t="shared" si="1"/>
        <v>0</v>
      </c>
      <c r="AS15" s="17">
        <f t="shared" si="1"/>
        <v>0</v>
      </c>
      <c r="AT15" s="17">
        <f t="shared" si="1"/>
        <v>0</v>
      </c>
      <c r="AU15" s="17">
        <f t="shared" si="1"/>
        <v>0</v>
      </c>
      <c r="AV15" s="17">
        <f t="shared" si="1"/>
        <v>0</v>
      </c>
      <c r="AW15" s="17">
        <f t="shared" si="1"/>
        <v>0</v>
      </c>
      <c r="AX15" s="17">
        <f t="shared" si="1"/>
        <v>0</v>
      </c>
      <c r="AY15" s="17">
        <f t="shared" si="1"/>
        <v>0</v>
      </c>
      <c r="AZ15" s="17">
        <f t="shared" si="1"/>
        <v>0</v>
      </c>
      <c r="BA15" s="17">
        <f t="shared" si="1"/>
        <v>0</v>
      </c>
      <c r="BB15" s="17">
        <f t="shared" si="1"/>
        <v>0</v>
      </c>
      <c r="BC15" s="17">
        <f t="shared" si="1"/>
        <v>0</v>
      </c>
      <c r="BD15" s="17">
        <f t="shared" si="1"/>
        <v>0</v>
      </c>
      <c r="BE15" s="17">
        <f t="shared" si="1"/>
        <v>0</v>
      </c>
      <c r="BF15" s="17">
        <f t="shared" si="1"/>
        <v>0</v>
      </c>
      <c r="BG15" s="17">
        <f t="shared" si="1"/>
        <v>0</v>
      </c>
      <c r="BH15" s="17">
        <f t="shared" si="1"/>
        <v>0</v>
      </c>
      <c r="BI15" s="17">
        <f t="shared" si="1"/>
        <v>0</v>
      </c>
      <c r="BJ15" s="17">
        <f t="shared" si="1"/>
        <v>0</v>
      </c>
      <c r="BK15" s="17">
        <f t="shared" si="1"/>
        <v>0</v>
      </c>
      <c r="BL15" s="17">
        <f t="shared" si="1"/>
        <v>0</v>
      </c>
      <c r="BM15" s="17">
        <f t="shared" si="1"/>
        <v>0</v>
      </c>
      <c r="BN15" s="17">
        <f t="shared" si="1"/>
        <v>0</v>
      </c>
      <c r="BO15" s="17">
        <f t="shared" si="1"/>
        <v>0</v>
      </c>
    </row>
    <row r="16" spans="2:67" ht="25.5" customHeight="1" x14ac:dyDescent="0.25">
      <c r="B16" s="79" t="s">
        <v>11</v>
      </c>
      <c r="C16" s="80"/>
      <c r="D16" s="80"/>
      <c r="E16" s="80"/>
      <c r="F16" s="43" t="s">
        <v>60</v>
      </c>
      <c r="G16" s="5"/>
      <c r="H16" s="41">
        <f t="shared" ref="H16:I16" si="2">IFERROR(IF(MATCH(0,H17:H30)&gt;0,1,0),0)</f>
        <v>0</v>
      </c>
      <c r="I16" s="41">
        <f t="shared" si="2"/>
        <v>0</v>
      </c>
      <c r="J16" s="41">
        <f>IFERROR(IF(MATCH(0,J17:J30)&gt;0,1,0),0)</f>
        <v>0</v>
      </c>
      <c r="K16" s="41">
        <f t="shared" ref="K16:BO16" si="3">IFERROR(IF(MATCH(0,K17:K30)&gt;0,1,0),0)</f>
        <v>0</v>
      </c>
      <c r="L16" s="41">
        <f t="shared" si="3"/>
        <v>0</v>
      </c>
      <c r="M16" s="41">
        <f t="shared" si="3"/>
        <v>0</v>
      </c>
      <c r="N16" s="41">
        <f t="shared" si="3"/>
        <v>0</v>
      </c>
      <c r="O16" s="41">
        <f t="shared" si="3"/>
        <v>0</v>
      </c>
      <c r="P16" s="41">
        <f t="shared" si="3"/>
        <v>0</v>
      </c>
      <c r="Q16" s="41">
        <f t="shared" si="3"/>
        <v>0</v>
      </c>
      <c r="R16" s="41">
        <f t="shared" si="3"/>
        <v>0</v>
      </c>
      <c r="S16" s="41">
        <f t="shared" si="3"/>
        <v>0</v>
      </c>
      <c r="T16" s="41">
        <f t="shared" si="3"/>
        <v>0</v>
      </c>
      <c r="U16" s="41">
        <f t="shared" si="3"/>
        <v>0</v>
      </c>
      <c r="V16" s="41">
        <f t="shared" si="3"/>
        <v>0</v>
      </c>
      <c r="W16" s="41">
        <f t="shared" si="3"/>
        <v>0</v>
      </c>
      <c r="X16" s="41">
        <f t="shared" si="3"/>
        <v>0</v>
      </c>
      <c r="Y16" s="41">
        <f t="shared" si="3"/>
        <v>0</v>
      </c>
      <c r="Z16" s="41">
        <f t="shared" si="3"/>
        <v>0</v>
      </c>
      <c r="AA16" s="41">
        <f t="shared" si="3"/>
        <v>0</v>
      </c>
      <c r="AB16" s="41">
        <f t="shared" si="3"/>
        <v>0</v>
      </c>
      <c r="AC16" s="41">
        <f t="shared" si="3"/>
        <v>0</v>
      </c>
      <c r="AD16" s="41">
        <f t="shared" si="3"/>
        <v>0</v>
      </c>
      <c r="AE16" s="41">
        <f t="shared" si="3"/>
        <v>0</v>
      </c>
      <c r="AF16" s="41">
        <f t="shared" si="3"/>
        <v>0</v>
      </c>
      <c r="AG16" s="41">
        <f t="shared" si="3"/>
        <v>0</v>
      </c>
      <c r="AH16" s="41">
        <f t="shared" si="3"/>
        <v>0</v>
      </c>
      <c r="AI16" s="41">
        <f t="shared" si="3"/>
        <v>0</v>
      </c>
      <c r="AJ16" s="41">
        <f t="shared" si="3"/>
        <v>0</v>
      </c>
      <c r="AK16" s="41">
        <f t="shared" si="3"/>
        <v>0</v>
      </c>
      <c r="AL16" s="41">
        <f t="shared" si="3"/>
        <v>0</v>
      </c>
      <c r="AM16" s="41">
        <f t="shared" si="3"/>
        <v>0</v>
      </c>
      <c r="AN16" s="41">
        <f t="shared" si="3"/>
        <v>0</v>
      </c>
      <c r="AO16" s="41">
        <f t="shared" si="3"/>
        <v>0</v>
      </c>
      <c r="AP16" s="41">
        <f t="shared" si="3"/>
        <v>0</v>
      </c>
      <c r="AQ16" s="41">
        <f t="shared" si="3"/>
        <v>0</v>
      </c>
      <c r="AR16" s="41">
        <f t="shared" si="3"/>
        <v>0</v>
      </c>
      <c r="AS16" s="41">
        <f t="shared" si="3"/>
        <v>0</v>
      </c>
      <c r="AT16" s="41">
        <f t="shared" si="3"/>
        <v>0</v>
      </c>
      <c r="AU16" s="41">
        <f t="shared" si="3"/>
        <v>0</v>
      </c>
      <c r="AV16" s="41">
        <f t="shared" si="3"/>
        <v>0</v>
      </c>
      <c r="AW16" s="41">
        <f t="shared" si="3"/>
        <v>0</v>
      </c>
      <c r="AX16" s="41">
        <f t="shared" si="3"/>
        <v>0</v>
      </c>
      <c r="AY16" s="41">
        <f t="shared" si="3"/>
        <v>0</v>
      </c>
      <c r="AZ16" s="41">
        <f t="shared" si="3"/>
        <v>0</v>
      </c>
      <c r="BA16" s="41">
        <f t="shared" si="3"/>
        <v>0</v>
      </c>
      <c r="BB16" s="41">
        <f t="shared" si="3"/>
        <v>0</v>
      </c>
      <c r="BC16" s="41">
        <f t="shared" si="3"/>
        <v>0</v>
      </c>
      <c r="BD16" s="41">
        <f t="shared" si="3"/>
        <v>0</v>
      </c>
      <c r="BE16" s="41">
        <f t="shared" si="3"/>
        <v>0</v>
      </c>
      <c r="BF16" s="41">
        <f t="shared" si="3"/>
        <v>0</v>
      </c>
      <c r="BG16" s="41">
        <f t="shared" si="3"/>
        <v>0</v>
      </c>
      <c r="BH16" s="41">
        <f t="shared" si="3"/>
        <v>0</v>
      </c>
      <c r="BI16" s="41">
        <f t="shared" si="3"/>
        <v>0</v>
      </c>
      <c r="BJ16" s="41">
        <f t="shared" si="3"/>
        <v>0</v>
      </c>
      <c r="BK16" s="41">
        <f t="shared" si="3"/>
        <v>0</v>
      </c>
      <c r="BL16" s="41">
        <f t="shared" si="3"/>
        <v>0</v>
      </c>
      <c r="BM16" s="41">
        <f t="shared" si="3"/>
        <v>0</v>
      </c>
      <c r="BN16" s="41">
        <f t="shared" si="3"/>
        <v>0</v>
      </c>
      <c r="BO16" s="41">
        <f t="shared" si="3"/>
        <v>0</v>
      </c>
    </row>
    <row r="17" spans="2:69" x14ac:dyDescent="0.25">
      <c r="B17" s="78" t="s">
        <v>94</v>
      </c>
      <c r="C17" s="78" t="s">
        <v>84</v>
      </c>
      <c r="D17" s="78" t="s">
        <v>84</v>
      </c>
      <c r="E17" s="78" t="s">
        <v>84</v>
      </c>
      <c r="F17" s="11">
        <f>SUM(H17:BO17)</f>
        <v>5</v>
      </c>
      <c r="G17"/>
      <c r="H17" s="63">
        <v>1</v>
      </c>
      <c r="I17" s="63">
        <v>1</v>
      </c>
      <c r="J17" s="63">
        <v>1</v>
      </c>
      <c r="K17" s="63">
        <v>1</v>
      </c>
      <c r="L17" s="63">
        <v>1</v>
      </c>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row>
    <row r="18" spans="2:69" x14ac:dyDescent="0.25">
      <c r="B18" s="78" t="s">
        <v>95</v>
      </c>
      <c r="C18" s="78" t="s">
        <v>85</v>
      </c>
      <c r="D18" s="78" t="s">
        <v>85</v>
      </c>
      <c r="E18" s="78" t="s">
        <v>85</v>
      </c>
      <c r="F18" s="11">
        <f t="shared" ref="F18:F30" si="4">SUM(H18:BO18)</f>
        <v>6</v>
      </c>
      <c r="G18"/>
      <c r="H18" s="63"/>
      <c r="I18" s="63"/>
      <c r="J18" s="63">
        <v>1</v>
      </c>
      <c r="K18" s="63">
        <v>1</v>
      </c>
      <c r="L18" s="63">
        <v>1</v>
      </c>
      <c r="M18" s="63">
        <v>1</v>
      </c>
      <c r="N18" s="63">
        <v>1</v>
      </c>
      <c r="O18" s="63">
        <v>1</v>
      </c>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row>
    <row r="19" spans="2:69" x14ac:dyDescent="0.25">
      <c r="B19" s="78" t="s">
        <v>96</v>
      </c>
      <c r="C19" s="78" t="s">
        <v>85</v>
      </c>
      <c r="D19" s="78" t="s">
        <v>85</v>
      </c>
      <c r="E19" s="78" t="s">
        <v>85</v>
      </c>
      <c r="F19" s="11">
        <f t="shared" si="4"/>
        <v>8</v>
      </c>
      <c r="G19"/>
      <c r="H19" s="63"/>
      <c r="I19" s="63"/>
      <c r="J19" s="63"/>
      <c r="K19" s="63"/>
      <c r="L19" s="63"/>
      <c r="M19" s="63"/>
      <c r="N19" s="63"/>
      <c r="O19" s="63"/>
      <c r="P19" s="63">
        <v>1</v>
      </c>
      <c r="Q19" s="63">
        <v>1</v>
      </c>
      <c r="R19" s="63">
        <v>1</v>
      </c>
      <c r="S19" s="63">
        <v>1</v>
      </c>
      <c r="T19" s="63">
        <v>1</v>
      </c>
      <c r="U19" s="63">
        <v>1</v>
      </c>
      <c r="V19" s="63">
        <v>1</v>
      </c>
      <c r="W19" s="63">
        <v>1</v>
      </c>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row>
    <row r="20" spans="2:69" x14ac:dyDescent="0.25">
      <c r="B20" s="78" t="s">
        <v>97</v>
      </c>
      <c r="C20" s="78" t="s">
        <v>86</v>
      </c>
      <c r="D20" s="78" t="s">
        <v>86</v>
      </c>
      <c r="E20" s="78" t="s">
        <v>86</v>
      </c>
      <c r="F20" s="11">
        <f t="shared" si="4"/>
        <v>8</v>
      </c>
      <c r="G20"/>
      <c r="H20" s="63"/>
      <c r="I20" s="63"/>
      <c r="J20" s="63"/>
      <c r="K20" s="63"/>
      <c r="L20" s="63"/>
      <c r="M20" s="63"/>
      <c r="N20" s="63"/>
      <c r="O20" s="63"/>
      <c r="P20" s="63"/>
      <c r="Q20" s="63"/>
      <c r="R20" s="63"/>
      <c r="S20" s="63"/>
      <c r="T20" s="63"/>
      <c r="U20" s="63"/>
      <c r="V20" s="63"/>
      <c r="W20" s="63"/>
      <c r="X20" s="63">
        <v>1</v>
      </c>
      <c r="Y20" s="63">
        <v>1</v>
      </c>
      <c r="Z20" s="63">
        <v>1</v>
      </c>
      <c r="AA20" s="63">
        <v>1</v>
      </c>
      <c r="AB20" s="63">
        <v>1</v>
      </c>
      <c r="AC20" s="63">
        <v>1</v>
      </c>
      <c r="AD20" s="63">
        <v>1</v>
      </c>
      <c r="AE20" s="63">
        <v>1</v>
      </c>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row>
    <row r="21" spans="2:69" x14ac:dyDescent="0.25">
      <c r="B21" s="78" t="s">
        <v>98</v>
      </c>
      <c r="C21" s="78" t="s">
        <v>87</v>
      </c>
      <c r="D21" s="78" t="s">
        <v>87</v>
      </c>
      <c r="E21" s="78" t="s">
        <v>87</v>
      </c>
      <c r="F21" s="11">
        <f t="shared" si="4"/>
        <v>2</v>
      </c>
      <c r="G21"/>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v>1</v>
      </c>
      <c r="AG21" s="63">
        <v>1</v>
      </c>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row>
    <row r="22" spans="2:69" x14ac:dyDescent="0.25">
      <c r="B22" s="78"/>
      <c r="C22" s="78" t="s">
        <v>88</v>
      </c>
      <c r="D22" s="78" t="s">
        <v>88</v>
      </c>
      <c r="E22" s="78" t="s">
        <v>88</v>
      </c>
      <c r="F22" s="11">
        <f t="shared" si="4"/>
        <v>0</v>
      </c>
      <c r="G22"/>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row>
    <row r="23" spans="2:69" x14ac:dyDescent="0.25">
      <c r="B23" s="78"/>
      <c r="C23" s="78" t="s">
        <v>89</v>
      </c>
      <c r="D23" s="78" t="s">
        <v>89</v>
      </c>
      <c r="E23" s="78" t="s">
        <v>89</v>
      </c>
      <c r="F23" s="11">
        <f t="shared" si="4"/>
        <v>0</v>
      </c>
      <c r="G2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row>
    <row r="24" spans="2:69" x14ac:dyDescent="0.25">
      <c r="B24" s="78"/>
      <c r="C24" s="78" t="s">
        <v>90</v>
      </c>
      <c r="D24" s="78" t="s">
        <v>90</v>
      </c>
      <c r="E24" s="78" t="s">
        <v>90</v>
      </c>
      <c r="F24" s="11">
        <f t="shared" si="4"/>
        <v>0</v>
      </c>
      <c r="G24"/>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row>
    <row r="25" spans="2:69" x14ac:dyDescent="0.25">
      <c r="B25" s="78"/>
      <c r="C25" s="78" t="s">
        <v>91</v>
      </c>
      <c r="D25" s="78" t="s">
        <v>91</v>
      </c>
      <c r="E25" s="78" t="s">
        <v>91</v>
      </c>
      <c r="F25" s="11">
        <f t="shared" si="4"/>
        <v>0</v>
      </c>
      <c r="G25"/>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row>
    <row r="26" spans="2:69" x14ac:dyDescent="0.25">
      <c r="B26" s="78"/>
      <c r="C26" s="78" t="s">
        <v>92</v>
      </c>
      <c r="D26" s="78" t="s">
        <v>92</v>
      </c>
      <c r="E26" s="78" t="s">
        <v>92</v>
      </c>
      <c r="F26" s="11">
        <f t="shared" si="4"/>
        <v>0</v>
      </c>
      <c r="G26"/>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row>
    <row r="27" spans="2:69" x14ac:dyDescent="0.25">
      <c r="B27" s="78"/>
      <c r="C27" s="78"/>
      <c r="D27" s="78"/>
      <c r="E27" s="78"/>
      <c r="F27" s="11">
        <f t="shared" si="4"/>
        <v>0</v>
      </c>
      <c r="G27"/>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row>
    <row r="28" spans="2:69" x14ac:dyDescent="0.25">
      <c r="B28" s="78"/>
      <c r="C28" s="78"/>
      <c r="D28" s="78"/>
      <c r="E28" s="78"/>
      <c r="F28" s="11">
        <f t="shared" si="4"/>
        <v>0</v>
      </c>
      <c r="G28"/>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row>
    <row r="29" spans="2:69" x14ac:dyDescent="0.25">
      <c r="B29" s="78"/>
      <c r="C29" s="78"/>
      <c r="D29" s="78"/>
      <c r="E29" s="78"/>
      <c r="F29" s="11">
        <f t="shared" si="4"/>
        <v>0</v>
      </c>
      <c r="G29"/>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row>
    <row r="30" spans="2:69" x14ac:dyDescent="0.25">
      <c r="B30" s="78"/>
      <c r="C30" s="78"/>
      <c r="D30" s="78"/>
      <c r="E30" s="78"/>
      <c r="F30" s="11">
        <f t="shared" si="4"/>
        <v>0</v>
      </c>
      <c r="G30"/>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row>
    <row r="31" spans="2:69" ht="5.25" customHeight="1" x14ac:dyDescent="0.25">
      <c r="B31" s="12"/>
      <c r="C31" s="12"/>
      <c r="D31" s="12"/>
      <c r="E31" s="12"/>
      <c r="F31" s="12"/>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row>
    <row r="32" spans="2:69" ht="18.75" x14ac:dyDescent="0.25">
      <c r="B32" s="79" t="s">
        <v>12</v>
      </c>
      <c r="C32" s="80"/>
      <c r="D32" s="80"/>
      <c r="E32" s="80"/>
      <c r="F32" s="40"/>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3"/>
      <c r="BQ32" s="3"/>
    </row>
    <row r="33" spans="2:69" x14ac:dyDescent="0.25">
      <c r="B33" s="81" t="str">
        <f>"Variation total per "&amp;Master!H4</f>
        <v>Variation total per Weeks</v>
      </c>
      <c r="C33" s="81"/>
      <c r="D33" s="81"/>
      <c r="E33" s="81"/>
      <c r="F33" s="11"/>
      <c r="G33" s="7"/>
      <c r="H33" s="14">
        <f>SUM(H34:H47)</f>
        <v>0</v>
      </c>
      <c r="I33" s="14">
        <f t="shared" ref="I33:BN33" si="5">SUM(I34:I47)</f>
        <v>0</v>
      </c>
      <c r="J33" s="14">
        <f t="shared" si="5"/>
        <v>0</v>
      </c>
      <c r="K33" s="14">
        <f t="shared" si="5"/>
        <v>0</v>
      </c>
      <c r="L33" s="14">
        <f t="shared" si="5"/>
        <v>0</v>
      </c>
      <c r="M33" s="14">
        <f t="shared" si="5"/>
        <v>0</v>
      </c>
      <c r="N33" s="14">
        <f t="shared" si="5"/>
        <v>0</v>
      </c>
      <c r="O33" s="14">
        <f t="shared" si="5"/>
        <v>0</v>
      </c>
      <c r="P33" s="14">
        <f t="shared" si="5"/>
        <v>0</v>
      </c>
      <c r="Q33" s="14">
        <f t="shared" si="5"/>
        <v>0</v>
      </c>
      <c r="R33" s="14">
        <f t="shared" si="5"/>
        <v>0</v>
      </c>
      <c r="S33" s="14">
        <f t="shared" si="5"/>
        <v>0</v>
      </c>
      <c r="T33" s="14">
        <f t="shared" si="5"/>
        <v>0</v>
      </c>
      <c r="U33" s="14">
        <f t="shared" si="5"/>
        <v>0</v>
      </c>
      <c r="V33" s="14">
        <f t="shared" si="5"/>
        <v>0</v>
      </c>
      <c r="W33" s="14">
        <f t="shared" si="5"/>
        <v>0</v>
      </c>
      <c r="X33" s="14">
        <f t="shared" si="5"/>
        <v>0</v>
      </c>
      <c r="Y33" s="14">
        <f t="shared" si="5"/>
        <v>0</v>
      </c>
      <c r="Z33" s="14">
        <f t="shared" si="5"/>
        <v>0</v>
      </c>
      <c r="AA33" s="14">
        <f t="shared" si="5"/>
        <v>0</v>
      </c>
      <c r="AB33" s="14">
        <f t="shared" si="5"/>
        <v>0</v>
      </c>
      <c r="AC33" s="14">
        <f t="shared" si="5"/>
        <v>0</v>
      </c>
      <c r="AD33" s="14">
        <f t="shared" si="5"/>
        <v>0</v>
      </c>
      <c r="AE33" s="14">
        <f t="shared" si="5"/>
        <v>0</v>
      </c>
      <c r="AF33" s="14">
        <f t="shared" si="5"/>
        <v>0</v>
      </c>
      <c r="AG33" s="14">
        <f t="shared" si="5"/>
        <v>0</v>
      </c>
      <c r="AH33" s="14">
        <f t="shared" si="5"/>
        <v>0</v>
      </c>
      <c r="AI33" s="14">
        <f t="shared" si="5"/>
        <v>0</v>
      </c>
      <c r="AJ33" s="14">
        <f t="shared" si="5"/>
        <v>0</v>
      </c>
      <c r="AK33" s="14">
        <f t="shared" si="5"/>
        <v>0</v>
      </c>
      <c r="AL33" s="14">
        <f t="shared" si="5"/>
        <v>0</v>
      </c>
      <c r="AM33" s="14">
        <f t="shared" si="5"/>
        <v>0</v>
      </c>
      <c r="AN33" s="14">
        <f t="shared" si="5"/>
        <v>0</v>
      </c>
      <c r="AO33" s="14">
        <f t="shared" si="5"/>
        <v>0</v>
      </c>
      <c r="AP33" s="14">
        <f t="shared" si="5"/>
        <v>0</v>
      </c>
      <c r="AQ33" s="14">
        <f t="shared" si="5"/>
        <v>0</v>
      </c>
      <c r="AR33" s="14">
        <f t="shared" si="5"/>
        <v>0</v>
      </c>
      <c r="AS33" s="14">
        <f t="shared" si="5"/>
        <v>0</v>
      </c>
      <c r="AT33" s="14">
        <f t="shared" si="5"/>
        <v>0</v>
      </c>
      <c r="AU33" s="14">
        <f t="shared" si="5"/>
        <v>0</v>
      </c>
      <c r="AV33" s="14">
        <f t="shared" si="5"/>
        <v>0</v>
      </c>
      <c r="AW33" s="14">
        <f t="shared" si="5"/>
        <v>0</v>
      </c>
      <c r="AX33" s="14">
        <f t="shared" si="5"/>
        <v>0</v>
      </c>
      <c r="AY33" s="14">
        <f t="shared" si="5"/>
        <v>0</v>
      </c>
      <c r="AZ33" s="14">
        <f t="shared" si="5"/>
        <v>0</v>
      </c>
      <c r="BA33" s="14">
        <f t="shared" si="5"/>
        <v>0</v>
      </c>
      <c r="BB33" s="14">
        <f t="shared" si="5"/>
        <v>0</v>
      </c>
      <c r="BC33" s="14">
        <f t="shared" si="5"/>
        <v>0</v>
      </c>
      <c r="BD33" s="14">
        <f t="shared" si="5"/>
        <v>0</v>
      </c>
      <c r="BE33" s="14">
        <f t="shared" si="5"/>
        <v>0</v>
      </c>
      <c r="BF33" s="14">
        <f t="shared" si="5"/>
        <v>0</v>
      </c>
      <c r="BG33" s="14">
        <f t="shared" si="5"/>
        <v>0</v>
      </c>
      <c r="BH33" s="14">
        <f t="shared" si="5"/>
        <v>0</v>
      </c>
      <c r="BI33" s="14">
        <f t="shared" si="5"/>
        <v>0</v>
      </c>
      <c r="BJ33" s="14">
        <f t="shared" si="5"/>
        <v>0</v>
      </c>
      <c r="BK33" s="14">
        <f t="shared" si="5"/>
        <v>0</v>
      </c>
      <c r="BL33" s="14">
        <f t="shared" si="5"/>
        <v>0</v>
      </c>
      <c r="BM33" s="14">
        <f t="shared" si="5"/>
        <v>0</v>
      </c>
      <c r="BN33" s="14">
        <f t="shared" si="5"/>
        <v>0</v>
      </c>
      <c r="BO33" s="14">
        <f>SUM(BO34:BO47)</f>
        <v>0</v>
      </c>
      <c r="BP33" s="3"/>
      <c r="BQ33" s="3"/>
    </row>
    <row r="34" spans="2:69" x14ac:dyDescent="0.25">
      <c r="B34" s="78"/>
      <c r="C34" s="78"/>
      <c r="D34" s="78"/>
      <c r="E34" s="78"/>
      <c r="F34" s="11">
        <f t="shared" ref="F34:F47" si="6">SUM(H34:BO34)</f>
        <v>0</v>
      </c>
      <c r="G34"/>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row>
    <row r="35" spans="2:69" x14ac:dyDescent="0.25">
      <c r="B35" s="78"/>
      <c r="C35" s="78"/>
      <c r="D35" s="78"/>
      <c r="E35" s="78"/>
      <c r="F35" s="11">
        <f t="shared" si="6"/>
        <v>0</v>
      </c>
      <c r="G35"/>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row>
    <row r="36" spans="2:69" x14ac:dyDescent="0.25">
      <c r="B36" s="78"/>
      <c r="C36" s="78"/>
      <c r="D36" s="78"/>
      <c r="E36" s="78"/>
      <c r="F36" s="11">
        <f t="shared" si="6"/>
        <v>0</v>
      </c>
      <c r="G36"/>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row>
    <row r="37" spans="2:69" x14ac:dyDescent="0.25">
      <c r="B37" s="78"/>
      <c r="C37" s="78"/>
      <c r="D37" s="78"/>
      <c r="E37" s="78"/>
      <c r="F37" s="11">
        <f t="shared" si="6"/>
        <v>0</v>
      </c>
      <c r="G37"/>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row>
    <row r="38" spans="2:69" x14ac:dyDescent="0.25">
      <c r="B38" s="78"/>
      <c r="C38" s="78"/>
      <c r="D38" s="78"/>
      <c r="E38" s="78"/>
      <c r="F38" s="11">
        <f t="shared" si="6"/>
        <v>0</v>
      </c>
      <c r="G38"/>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row>
    <row r="39" spans="2:69" x14ac:dyDescent="0.25">
      <c r="B39" s="78"/>
      <c r="C39" s="78"/>
      <c r="D39" s="78"/>
      <c r="E39" s="78"/>
      <c r="F39" s="11">
        <f t="shared" si="6"/>
        <v>0</v>
      </c>
      <c r="G39"/>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row>
    <row r="40" spans="2:69" x14ac:dyDescent="0.25">
      <c r="B40" s="78"/>
      <c r="C40" s="78"/>
      <c r="D40" s="78"/>
      <c r="E40" s="78"/>
      <c r="F40" s="11">
        <f t="shared" si="6"/>
        <v>0</v>
      </c>
      <c r="G40"/>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row>
    <row r="41" spans="2:69" x14ac:dyDescent="0.25">
      <c r="B41" s="78"/>
      <c r="C41" s="78"/>
      <c r="D41" s="78"/>
      <c r="E41" s="78"/>
      <c r="F41" s="11">
        <f t="shared" si="6"/>
        <v>0</v>
      </c>
      <c r="G41"/>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row>
    <row r="42" spans="2:69" x14ac:dyDescent="0.25">
      <c r="B42" s="78"/>
      <c r="C42" s="78"/>
      <c r="D42" s="78"/>
      <c r="E42" s="78"/>
      <c r="F42" s="11">
        <f t="shared" si="6"/>
        <v>0</v>
      </c>
      <c r="G42"/>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row>
    <row r="43" spans="2:69" x14ac:dyDescent="0.25">
      <c r="B43" s="78"/>
      <c r="C43" s="78"/>
      <c r="D43" s="78"/>
      <c r="E43" s="78"/>
      <c r="F43" s="11">
        <f t="shared" si="6"/>
        <v>0</v>
      </c>
      <c r="G4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row>
    <row r="44" spans="2:69" x14ac:dyDescent="0.25">
      <c r="B44" s="78"/>
      <c r="C44" s="78"/>
      <c r="D44" s="78"/>
      <c r="E44" s="78"/>
      <c r="F44" s="11">
        <f t="shared" si="6"/>
        <v>0</v>
      </c>
      <c r="G44"/>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row>
    <row r="45" spans="2:69" x14ac:dyDescent="0.25">
      <c r="B45" s="78"/>
      <c r="C45" s="78"/>
      <c r="D45" s="78"/>
      <c r="E45" s="78"/>
      <c r="F45" s="11">
        <f t="shared" si="6"/>
        <v>0</v>
      </c>
      <c r="G45"/>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row>
    <row r="46" spans="2:69" x14ac:dyDescent="0.25">
      <c r="B46" s="78"/>
      <c r="C46" s="78"/>
      <c r="D46" s="78"/>
      <c r="E46" s="78"/>
      <c r="F46" s="11">
        <f t="shared" si="6"/>
        <v>0</v>
      </c>
      <c r="G46"/>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row>
    <row r="47" spans="2:69" x14ac:dyDescent="0.25">
      <c r="B47" s="78"/>
      <c r="C47" s="78"/>
      <c r="D47" s="78"/>
      <c r="E47" s="78"/>
      <c r="F47" s="11">
        <f t="shared" si="6"/>
        <v>0</v>
      </c>
      <c r="G47"/>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row>
  </sheetData>
  <sheetProtection algorithmName="SHA-512" hashValue="MBMX7ifGCPjxz6N1brQh4X8SB+npLnFPZKWInk0ZdLE7O4cl1+cVvktjQKWAGPOnLrWbIS4S03DdljOVsX9p2g==" saltValue="h+ZMCToLTOWWXkz5ayfCIA==" spinCount="100000" sheet="1" objects="1" scenarios="1"/>
  <mergeCells count="36">
    <mergeCell ref="B14:E14"/>
    <mergeCell ref="B15:E15"/>
    <mergeCell ref="B16:E16"/>
    <mergeCell ref="B32:E32"/>
    <mergeCell ref="B11:E11"/>
    <mergeCell ref="B17:E17"/>
    <mergeCell ref="B18:E18"/>
    <mergeCell ref="B19:E19"/>
    <mergeCell ref="B20:E20"/>
    <mergeCell ref="B21:E21"/>
    <mergeCell ref="B22:E22"/>
    <mergeCell ref="B12:E12"/>
    <mergeCell ref="B33:E33"/>
    <mergeCell ref="B23:E23"/>
    <mergeCell ref="B24:E24"/>
    <mergeCell ref="B25:E25"/>
    <mergeCell ref="B26:E26"/>
    <mergeCell ref="B27:E27"/>
    <mergeCell ref="B28:E28"/>
    <mergeCell ref="B29:E29"/>
    <mergeCell ref="F9:J9"/>
    <mergeCell ref="B46:E46"/>
    <mergeCell ref="B47:E47"/>
    <mergeCell ref="B40:E40"/>
    <mergeCell ref="B41:E41"/>
    <mergeCell ref="B42:E42"/>
    <mergeCell ref="B43:E43"/>
    <mergeCell ref="B44:E44"/>
    <mergeCell ref="B45:E45"/>
    <mergeCell ref="B34:E34"/>
    <mergeCell ref="B35:E35"/>
    <mergeCell ref="B36:E36"/>
    <mergeCell ref="B37:E37"/>
    <mergeCell ref="B38:E38"/>
    <mergeCell ref="B39:E39"/>
    <mergeCell ref="B30:E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FC2F-A3E1-43AD-89A8-7041A71B8F93}">
  <dimension ref="A1:AG349"/>
  <sheetViews>
    <sheetView workbookViewId="0">
      <selection activeCell="C5" sqref="C5"/>
    </sheetView>
  </sheetViews>
  <sheetFormatPr defaultRowHeight="15" x14ac:dyDescent="0.25"/>
  <cols>
    <col min="1" max="1" width="2.85546875" customWidth="1"/>
    <col min="4" max="4" width="11.7109375" customWidth="1"/>
  </cols>
  <sheetData>
    <row r="1" spans="1:33" ht="14.2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x14ac:dyDescent="0.25">
      <c r="A2" s="2"/>
      <c r="B2" s="5"/>
      <c r="C2" s="5"/>
      <c r="D2" s="61"/>
      <c r="E2" s="87" t="s">
        <v>63</v>
      </c>
      <c r="F2" s="88"/>
      <c r="G2" s="88"/>
      <c r="H2" s="88"/>
      <c r="I2" s="88"/>
      <c r="J2" s="88"/>
      <c r="K2" s="88"/>
      <c r="L2" s="88"/>
      <c r="M2" s="2"/>
      <c r="N2" s="2"/>
      <c r="O2" s="2"/>
      <c r="P2" s="2"/>
      <c r="Q2" s="2"/>
      <c r="R2" s="2"/>
      <c r="S2" s="2"/>
      <c r="T2" s="2"/>
      <c r="U2" s="2"/>
      <c r="V2" s="2"/>
      <c r="W2" s="2"/>
      <c r="X2" s="2"/>
      <c r="Y2" s="2"/>
      <c r="Z2" s="2"/>
      <c r="AA2" s="2"/>
      <c r="AB2" s="2"/>
      <c r="AC2" s="2"/>
      <c r="AD2" s="2"/>
      <c r="AE2" s="2"/>
      <c r="AF2" s="2"/>
      <c r="AG2" s="2"/>
    </row>
    <row r="3" spans="1:33" x14ac:dyDescent="0.25">
      <c r="A3" s="2"/>
      <c r="B3" s="5"/>
      <c r="C3" s="5"/>
      <c r="D3" s="61"/>
      <c r="E3" s="88"/>
      <c r="F3" s="88"/>
      <c r="G3" s="88"/>
      <c r="H3" s="88"/>
      <c r="I3" s="88"/>
      <c r="J3" s="88"/>
      <c r="K3" s="88"/>
      <c r="L3" s="88"/>
      <c r="M3" s="2"/>
      <c r="N3" s="2"/>
      <c r="O3" s="2"/>
      <c r="P3" s="2"/>
      <c r="Q3" s="2"/>
      <c r="R3" s="2"/>
      <c r="S3" s="2"/>
      <c r="T3" s="2"/>
      <c r="U3" s="2"/>
      <c r="V3" s="2"/>
      <c r="W3" s="2"/>
      <c r="X3" s="2"/>
      <c r="Y3" s="2"/>
      <c r="Z3" s="2"/>
      <c r="AA3" s="2"/>
      <c r="AB3" s="2"/>
      <c r="AC3" s="2"/>
      <c r="AD3" s="2"/>
      <c r="AE3" s="2"/>
      <c r="AF3" s="2"/>
      <c r="AG3" s="2"/>
    </row>
    <row r="4" spans="1:33" ht="15" customHeight="1" x14ac:dyDescent="0.25">
      <c r="A4" s="2"/>
      <c r="B4" s="5"/>
      <c r="C4" s="5"/>
      <c r="D4" s="61"/>
      <c r="E4" s="84" t="s">
        <v>73</v>
      </c>
      <c r="F4" s="84"/>
      <c r="G4" s="84"/>
      <c r="H4" s="84"/>
      <c r="I4" s="84"/>
      <c r="J4" s="84"/>
      <c r="K4" s="84"/>
      <c r="L4" s="84"/>
      <c r="M4" s="2"/>
      <c r="N4" s="2"/>
      <c r="O4" s="2"/>
      <c r="P4" s="2"/>
      <c r="Q4" s="2"/>
      <c r="R4" s="2"/>
      <c r="S4" s="2"/>
      <c r="T4" s="2"/>
      <c r="U4" s="2"/>
      <c r="V4" s="2"/>
      <c r="W4" s="2"/>
      <c r="X4" s="2"/>
      <c r="Y4" s="2"/>
      <c r="Z4" s="2"/>
      <c r="AA4" s="2"/>
      <c r="AB4" s="2"/>
      <c r="AC4" s="2"/>
      <c r="AD4" s="2"/>
      <c r="AE4" s="2"/>
      <c r="AF4" s="2"/>
      <c r="AG4" s="2"/>
    </row>
    <row r="5" spans="1:33" x14ac:dyDescent="0.25">
      <c r="A5" s="2"/>
      <c r="B5" s="5"/>
      <c r="C5" s="5"/>
      <c r="D5" s="61"/>
      <c r="E5" s="84"/>
      <c r="F5" s="84"/>
      <c r="G5" s="84"/>
      <c r="H5" s="84"/>
      <c r="I5" s="84"/>
      <c r="J5" s="84"/>
      <c r="K5" s="84"/>
      <c r="L5" s="84"/>
      <c r="M5" s="2"/>
      <c r="N5" s="2"/>
      <c r="O5" s="2"/>
      <c r="P5" s="2"/>
      <c r="Q5" s="2"/>
      <c r="R5" s="2"/>
      <c r="S5" s="2"/>
      <c r="T5" s="2"/>
      <c r="U5" s="2"/>
      <c r="V5" s="2"/>
      <c r="W5" s="2"/>
      <c r="X5" s="2"/>
      <c r="Y5" s="2"/>
      <c r="Z5" s="2"/>
      <c r="AA5" s="2"/>
      <c r="AB5" s="2"/>
      <c r="AC5" s="2"/>
      <c r="AD5" s="2"/>
      <c r="AE5" s="2"/>
      <c r="AF5" s="2"/>
      <c r="AG5" s="2"/>
    </row>
    <row r="6" spans="1:33" x14ac:dyDescent="0.25">
      <c r="A6" s="2"/>
      <c r="B6" s="5"/>
      <c r="C6" s="5"/>
      <c r="D6" s="61"/>
      <c r="E6" s="88" t="s">
        <v>76</v>
      </c>
      <c r="F6" s="88"/>
      <c r="G6" s="88"/>
      <c r="H6" s="88"/>
      <c r="I6" s="88"/>
      <c r="J6" s="88"/>
      <c r="K6" s="88"/>
      <c r="L6" s="88"/>
      <c r="M6" s="2"/>
      <c r="N6" s="2"/>
      <c r="O6" s="2"/>
      <c r="P6" s="2"/>
      <c r="Q6" s="2"/>
      <c r="R6" s="2"/>
      <c r="S6" s="2"/>
      <c r="T6" s="2"/>
      <c r="U6" s="2"/>
      <c r="V6" s="2"/>
      <c r="W6" s="2"/>
      <c r="X6" s="2"/>
      <c r="Y6" s="2"/>
      <c r="Z6" s="2"/>
      <c r="AA6" s="2"/>
      <c r="AB6" s="2"/>
      <c r="AC6" s="2"/>
      <c r="AD6" s="2"/>
      <c r="AE6" s="2"/>
      <c r="AF6" s="2"/>
      <c r="AG6" s="2"/>
    </row>
    <row r="7" spans="1:33" x14ac:dyDescent="0.25">
      <c r="A7" s="2"/>
      <c r="B7" s="5"/>
      <c r="C7" s="5"/>
      <c r="D7" s="61"/>
      <c r="E7" s="88"/>
      <c r="F7" s="88"/>
      <c r="G7" s="88"/>
      <c r="H7" s="88"/>
      <c r="I7" s="88"/>
      <c r="J7" s="88"/>
      <c r="K7" s="88"/>
      <c r="L7" s="88"/>
      <c r="M7" s="2"/>
      <c r="N7" s="2"/>
      <c r="O7" s="2"/>
      <c r="P7" s="2"/>
      <c r="Q7" s="2"/>
      <c r="R7" s="2"/>
      <c r="S7" s="2"/>
      <c r="T7" s="2"/>
      <c r="U7" s="2"/>
      <c r="V7" s="2"/>
      <c r="W7" s="2"/>
      <c r="X7" s="2"/>
      <c r="Y7" s="2"/>
      <c r="Z7" s="2"/>
      <c r="AA7" s="2"/>
      <c r="AB7" s="2"/>
      <c r="AC7" s="2"/>
      <c r="AD7" s="2"/>
      <c r="AE7" s="2"/>
      <c r="AF7" s="2"/>
      <c r="AG7" s="2"/>
    </row>
    <row r="8" spans="1:33" x14ac:dyDescent="0.25">
      <c r="A8" s="2"/>
      <c r="B8" s="5"/>
      <c r="C8" s="5"/>
      <c r="D8" s="61"/>
      <c r="E8" s="88"/>
      <c r="F8" s="88"/>
      <c r="G8" s="88"/>
      <c r="H8" s="88"/>
      <c r="I8" s="88"/>
      <c r="J8" s="88"/>
      <c r="K8" s="88"/>
      <c r="L8" s="88"/>
      <c r="M8" s="2"/>
      <c r="N8" s="2"/>
      <c r="O8" s="2"/>
      <c r="P8" s="2"/>
      <c r="Q8" s="2"/>
      <c r="R8" s="2"/>
      <c r="S8" s="2"/>
      <c r="T8" s="2"/>
      <c r="U8" s="2"/>
      <c r="V8" s="2"/>
      <c r="W8" s="2"/>
      <c r="X8" s="2"/>
      <c r="Y8" s="2"/>
      <c r="Z8" s="2"/>
      <c r="AA8" s="2"/>
      <c r="AB8" s="2"/>
      <c r="AC8" s="2"/>
      <c r="AD8" s="2"/>
      <c r="AE8" s="2"/>
      <c r="AF8" s="2"/>
      <c r="AG8" s="2"/>
    </row>
    <row r="9" spans="1:33" x14ac:dyDescent="0.25">
      <c r="A9" s="2"/>
      <c r="B9" s="5"/>
      <c r="C9" s="5"/>
      <c r="D9" s="61"/>
      <c r="E9" s="88"/>
      <c r="F9" s="88"/>
      <c r="G9" s="88"/>
      <c r="H9" s="88"/>
      <c r="I9" s="88"/>
      <c r="J9" s="88"/>
      <c r="K9" s="88"/>
      <c r="L9" s="88"/>
      <c r="M9" s="2"/>
      <c r="N9" s="2"/>
      <c r="O9" s="2"/>
      <c r="P9" s="2"/>
      <c r="Q9" s="2"/>
      <c r="R9" s="2"/>
      <c r="S9" s="2"/>
      <c r="T9" s="2"/>
      <c r="U9" s="2"/>
      <c r="V9" s="2"/>
      <c r="W9" s="2"/>
      <c r="X9" s="2"/>
      <c r="Y9" s="2"/>
      <c r="Z9" s="2"/>
      <c r="AA9" s="2"/>
      <c r="AB9" s="2"/>
      <c r="AC9" s="2"/>
      <c r="AD9" s="2"/>
      <c r="AE9" s="2"/>
      <c r="AF9" s="2"/>
      <c r="AG9" s="2"/>
    </row>
    <row r="10" spans="1:33" x14ac:dyDescent="0.25">
      <c r="A10" s="2"/>
      <c r="B10" s="5"/>
      <c r="C10" s="5"/>
      <c r="D10" s="61"/>
      <c r="E10" s="88"/>
      <c r="F10" s="88"/>
      <c r="G10" s="88"/>
      <c r="H10" s="88"/>
      <c r="I10" s="88"/>
      <c r="J10" s="88"/>
      <c r="K10" s="88"/>
      <c r="L10" s="88"/>
      <c r="M10" s="2"/>
      <c r="N10" s="2"/>
      <c r="O10" s="2"/>
      <c r="P10" s="2"/>
      <c r="Q10" s="2"/>
      <c r="R10" s="2"/>
      <c r="S10" s="2"/>
      <c r="T10" s="2"/>
      <c r="U10" s="2"/>
      <c r="V10" s="2"/>
      <c r="W10" s="2"/>
      <c r="X10" s="2"/>
      <c r="Y10" s="2"/>
      <c r="Z10" s="2"/>
      <c r="AA10" s="2"/>
      <c r="AB10" s="2"/>
      <c r="AC10" s="2"/>
      <c r="AD10" s="2"/>
      <c r="AE10" s="2"/>
      <c r="AF10" s="2"/>
      <c r="AG10" s="2"/>
    </row>
    <row r="11" spans="1:33" x14ac:dyDescent="0.25">
      <c r="A11" s="2"/>
      <c r="B11" s="5"/>
      <c r="C11" s="5"/>
      <c r="D11" s="61"/>
      <c r="E11" s="88"/>
      <c r="F11" s="88"/>
      <c r="G11" s="88"/>
      <c r="H11" s="88"/>
      <c r="I11" s="88"/>
      <c r="J11" s="88"/>
      <c r="K11" s="88"/>
      <c r="L11" s="88"/>
      <c r="M11" s="2"/>
      <c r="N11" s="2"/>
      <c r="O11" s="2"/>
      <c r="P11" s="2"/>
      <c r="Q11" s="2"/>
      <c r="R11" s="2"/>
      <c r="S11" s="2"/>
      <c r="T11" s="2"/>
      <c r="U11" s="2"/>
      <c r="V11" s="2"/>
      <c r="W11" s="2"/>
      <c r="X11" s="2"/>
      <c r="Y11" s="2"/>
      <c r="Z11" s="2"/>
      <c r="AA11" s="2"/>
      <c r="AB11" s="2"/>
      <c r="AC11" s="2"/>
      <c r="AD11" s="2"/>
      <c r="AE11" s="2"/>
      <c r="AF11" s="2"/>
      <c r="AG11" s="2"/>
    </row>
    <row r="12" spans="1:33" ht="15" customHeight="1" x14ac:dyDescent="0.25">
      <c r="A12" s="2"/>
      <c r="B12" s="5"/>
      <c r="C12" s="5"/>
      <c r="D12" s="61"/>
      <c r="E12" s="84" t="s">
        <v>77</v>
      </c>
      <c r="F12" s="84"/>
      <c r="G12" s="84"/>
      <c r="H12" s="84"/>
      <c r="I12" s="84"/>
      <c r="J12" s="84"/>
      <c r="K12" s="84"/>
      <c r="L12" s="84"/>
      <c r="M12" s="2"/>
      <c r="N12" s="2"/>
      <c r="O12" s="2"/>
      <c r="P12" s="2"/>
      <c r="Q12" s="2"/>
      <c r="R12" s="2"/>
      <c r="S12" s="2"/>
      <c r="T12" s="2"/>
      <c r="U12" s="2"/>
      <c r="V12" s="2"/>
      <c r="W12" s="2"/>
      <c r="X12" s="2"/>
      <c r="Y12" s="2"/>
      <c r="Z12" s="2"/>
      <c r="AA12" s="2"/>
      <c r="AB12" s="2"/>
      <c r="AC12" s="2"/>
      <c r="AD12" s="2"/>
      <c r="AE12" s="2"/>
      <c r="AF12" s="2"/>
      <c r="AG12" s="2"/>
    </row>
    <row r="13" spans="1:33" x14ac:dyDescent="0.25">
      <c r="A13" s="2"/>
      <c r="B13" s="61"/>
      <c r="C13" s="61"/>
      <c r="D13" s="61"/>
      <c r="E13" s="84"/>
      <c r="F13" s="84"/>
      <c r="G13" s="84"/>
      <c r="H13" s="84"/>
      <c r="I13" s="84"/>
      <c r="J13" s="84"/>
      <c r="K13" s="84"/>
      <c r="L13" s="84"/>
      <c r="M13" s="2"/>
      <c r="N13" s="2"/>
      <c r="O13" s="2"/>
      <c r="P13" s="2"/>
      <c r="Q13" s="2"/>
      <c r="R13" s="2"/>
      <c r="S13" s="2"/>
      <c r="T13" s="2"/>
      <c r="U13" s="2"/>
      <c r="V13" s="2"/>
      <c r="W13" s="2"/>
      <c r="X13" s="2"/>
      <c r="Y13" s="2"/>
      <c r="Z13" s="2"/>
      <c r="AA13" s="2"/>
      <c r="AB13" s="2"/>
      <c r="AC13" s="2"/>
      <c r="AD13" s="2"/>
      <c r="AE13" s="2"/>
      <c r="AF13" s="2"/>
      <c r="AG13" s="2"/>
    </row>
    <row r="14" spans="1:33" x14ac:dyDescent="0.25">
      <c r="A14" s="2"/>
      <c r="B14" s="61"/>
      <c r="C14" s="61"/>
      <c r="D14" s="61"/>
      <c r="E14" s="90" t="s">
        <v>74</v>
      </c>
      <c r="F14" s="88"/>
      <c r="G14" s="88"/>
      <c r="H14" s="88"/>
      <c r="I14" s="88"/>
      <c r="J14" s="88"/>
      <c r="K14" s="88"/>
      <c r="L14" s="88"/>
      <c r="M14" s="2"/>
      <c r="N14" s="2"/>
      <c r="O14" s="2"/>
      <c r="P14" s="2"/>
      <c r="Q14" s="2"/>
      <c r="R14" s="2"/>
      <c r="S14" s="2"/>
      <c r="T14" s="2"/>
      <c r="U14" s="2"/>
      <c r="V14" s="2"/>
      <c r="W14" s="2"/>
      <c r="X14" s="2"/>
      <c r="Y14" s="2"/>
      <c r="Z14" s="2"/>
      <c r="AA14" s="2"/>
      <c r="AB14" s="2"/>
      <c r="AC14" s="2"/>
      <c r="AD14" s="2"/>
      <c r="AE14" s="2"/>
      <c r="AF14" s="2"/>
      <c r="AG14" s="2"/>
    </row>
    <row r="15" spans="1:33"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18.75" x14ac:dyDescent="0.3">
      <c r="A16" s="2"/>
      <c r="B16" s="1" t="s">
        <v>50</v>
      </c>
      <c r="D16" s="5"/>
      <c r="E16" s="5"/>
      <c r="F16" s="5"/>
      <c r="G16" s="5"/>
      <c r="H16" s="5"/>
      <c r="I16" s="5"/>
      <c r="J16" s="5"/>
      <c r="K16" s="5"/>
      <c r="L16" s="5"/>
      <c r="M16" s="2"/>
      <c r="N16" s="2"/>
      <c r="O16" s="2"/>
      <c r="P16" s="2"/>
      <c r="Q16" s="2"/>
      <c r="R16" s="2"/>
      <c r="S16" s="2"/>
      <c r="T16" s="2"/>
      <c r="U16" s="2"/>
      <c r="V16" s="2"/>
      <c r="W16" s="2"/>
      <c r="X16" s="2"/>
      <c r="Y16" s="2"/>
      <c r="Z16" s="2"/>
      <c r="AA16" s="2"/>
      <c r="AB16" s="2"/>
      <c r="AC16" s="2"/>
      <c r="AD16" s="2"/>
      <c r="AE16" s="2"/>
      <c r="AF16" s="2"/>
      <c r="AG16" s="2"/>
    </row>
    <row r="17" spans="1:33" ht="15" customHeight="1" x14ac:dyDescent="0.25">
      <c r="A17" s="2"/>
      <c r="B17" s="84" t="s">
        <v>75</v>
      </c>
      <c r="C17" s="84"/>
      <c r="D17" s="84"/>
      <c r="E17" s="84"/>
      <c r="F17" s="84"/>
      <c r="G17" s="84"/>
      <c r="H17" s="84"/>
      <c r="I17" s="84"/>
      <c r="J17" s="84"/>
      <c r="K17" s="84"/>
      <c r="L17" s="84"/>
      <c r="M17" s="2"/>
      <c r="N17" s="2"/>
      <c r="O17" s="2"/>
      <c r="P17" s="2"/>
      <c r="Q17" s="2"/>
      <c r="R17" s="2"/>
      <c r="S17" s="2"/>
      <c r="T17" s="2"/>
      <c r="U17" s="2"/>
      <c r="V17" s="2"/>
      <c r="W17" s="2"/>
      <c r="X17" s="2"/>
      <c r="Y17" s="2"/>
      <c r="Z17" s="2"/>
      <c r="AA17" s="2"/>
      <c r="AB17" s="2"/>
      <c r="AC17" s="2"/>
      <c r="AD17" s="2"/>
      <c r="AE17" s="2"/>
      <c r="AF17" s="2"/>
      <c r="AG17" s="2"/>
    </row>
    <row r="18" spans="1:33" x14ac:dyDescent="0.25">
      <c r="A18" s="2"/>
      <c r="B18" s="84"/>
      <c r="C18" s="84"/>
      <c r="D18" s="84"/>
      <c r="E18" s="84"/>
      <c r="F18" s="84"/>
      <c r="G18" s="84"/>
      <c r="H18" s="84"/>
      <c r="I18" s="84"/>
      <c r="J18" s="84"/>
      <c r="K18" s="84"/>
      <c r="L18" s="84"/>
      <c r="M18" s="2"/>
      <c r="N18" s="2"/>
      <c r="O18" s="2"/>
      <c r="P18" s="2"/>
      <c r="Q18" s="2"/>
      <c r="R18" s="2"/>
      <c r="S18" s="2"/>
      <c r="T18" s="2"/>
      <c r="U18" s="2"/>
      <c r="V18" s="2"/>
      <c r="W18" s="2"/>
      <c r="X18" s="2"/>
      <c r="Y18" s="2"/>
      <c r="Z18" s="2"/>
      <c r="AA18" s="2"/>
      <c r="AB18" s="2"/>
      <c r="AC18" s="2"/>
      <c r="AD18" s="2"/>
      <c r="AE18" s="2"/>
      <c r="AF18" s="2"/>
      <c r="AG18" s="2"/>
    </row>
    <row r="19" spans="1:33" x14ac:dyDescent="0.25">
      <c r="A19" s="2"/>
      <c r="B19" s="84"/>
      <c r="C19" s="84"/>
      <c r="D19" s="84"/>
      <c r="E19" s="84"/>
      <c r="F19" s="84"/>
      <c r="G19" s="84"/>
      <c r="H19" s="84"/>
      <c r="I19" s="84"/>
      <c r="J19" s="84"/>
      <c r="K19" s="84"/>
      <c r="L19" s="84"/>
      <c r="M19" s="2"/>
      <c r="N19" s="2"/>
      <c r="O19" s="2"/>
      <c r="P19" s="2"/>
      <c r="Q19" s="2"/>
      <c r="R19" s="2"/>
      <c r="S19" s="2"/>
      <c r="T19" s="2"/>
      <c r="U19" s="2"/>
      <c r="V19" s="2"/>
      <c r="W19" s="2"/>
      <c r="X19" s="2"/>
      <c r="Y19" s="2"/>
      <c r="Z19" s="2"/>
      <c r="AA19" s="2"/>
      <c r="AB19" s="2"/>
      <c r="AC19" s="2"/>
      <c r="AD19" s="2"/>
      <c r="AE19" s="2"/>
      <c r="AF19" s="2"/>
      <c r="AG19" s="2"/>
    </row>
    <row r="20" spans="1:33" x14ac:dyDescent="0.25">
      <c r="A20" s="2"/>
      <c r="B20" s="84"/>
      <c r="C20" s="84"/>
      <c r="D20" s="84"/>
      <c r="E20" s="84"/>
      <c r="F20" s="84"/>
      <c r="G20" s="84"/>
      <c r="H20" s="84"/>
      <c r="I20" s="84"/>
      <c r="J20" s="84"/>
      <c r="K20" s="84"/>
      <c r="L20" s="84"/>
      <c r="M20" s="2"/>
      <c r="N20" s="2"/>
      <c r="O20" s="2"/>
      <c r="P20" s="2"/>
      <c r="Q20" s="2"/>
      <c r="R20" s="2"/>
      <c r="S20" s="2"/>
      <c r="T20" s="2"/>
      <c r="U20" s="2"/>
      <c r="V20" s="2"/>
      <c r="W20" s="2"/>
      <c r="X20" s="2"/>
      <c r="Y20" s="2"/>
      <c r="Z20" s="2"/>
      <c r="AA20" s="2"/>
      <c r="AB20" s="2"/>
      <c r="AC20" s="2"/>
      <c r="AD20" s="2"/>
      <c r="AE20" s="2"/>
      <c r="AF20" s="2"/>
      <c r="AG20" s="2"/>
    </row>
    <row r="21" spans="1:33" x14ac:dyDescent="0.25">
      <c r="A21" s="2"/>
      <c r="B21" s="84"/>
      <c r="C21" s="84"/>
      <c r="D21" s="84"/>
      <c r="E21" s="84"/>
      <c r="F21" s="84"/>
      <c r="G21" s="84"/>
      <c r="H21" s="84"/>
      <c r="I21" s="84"/>
      <c r="J21" s="84"/>
      <c r="K21" s="84"/>
      <c r="L21" s="84"/>
      <c r="M21" s="2"/>
      <c r="N21" s="2"/>
      <c r="O21" s="2"/>
      <c r="P21" s="2"/>
      <c r="Q21" s="2"/>
      <c r="R21" s="2"/>
      <c r="S21" s="2"/>
      <c r="T21" s="2"/>
      <c r="U21" s="2"/>
      <c r="V21" s="2"/>
      <c r="W21" s="2"/>
      <c r="X21" s="2"/>
      <c r="Y21" s="2"/>
      <c r="Z21" s="2"/>
      <c r="AA21" s="2"/>
      <c r="AB21" s="2"/>
      <c r="AC21" s="2"/>
      <c r="AD21" s="2"/>
      <c r="AE21" s="2"/>
      <c r="AF21" s="2"/>
      <c r="AG21" s="2"/>
    </row>
    <row r="22" spans="1:33" x14ac:dyDescent="0.25">
      <c r="A22" s="2"/>
      <c r="B22" s="84"/>
      <c r="C22" s="84"/>
      <c r="D22" s="84"/>
      <c r="E22" s="84"/>
      <c r="F22" s="84"/>
      <c r="G22" s="84"/>
      <c r="H22" s="84"/>
      <c r="I22" s="84"/>
      <c r="J22" s="84"/>
      <c r="K22" s="84"/>
      <c r="L22" s="84"/>
      <c r="M22" s="2"/>
      <c r="N22" s="2"/>
      <c r="O22" s="2"/>
      <c r="P22" s="2"/>
      <c r="Q22" s="2"/>
      <c r="R22" s="2"/>
      <c r="S22" s="2"/>
      <c r="T22" s="2"/>
      <c r="U22" s="2"/>
      <c r="V22" s="2"/>
      <c r="W22" s="2"/>
      <c r="X22" s="2"/>
      <c r="Y22" s="2"/>
      <c r="Z22" s="2"/>
      <c r="AA22" s="2"/>
      <c r="AB22" s="2"/>
      <c r="AC22" s="2"/>
      <c r="AD22" s="2"/>
      <c r="AE22" s="2"/>
      <c r="AF22" s="2"/>
      <c r="AG22" s="2"/>
    </row>
    <row r="23" spans="1:33" x14ac:dyDescent="0.25">
      <c r="A23" s="2"/>
      <c r="B23" s="84"/>
      <c r="C23" s="84"/>
      <c r="D23" s="84"/>
      <c r="E23" s="84"/>
      <c r="F23" s="84"/>
      <c r="G23" s="84"/>
      <c r="H23" s="84"/>
      <c r="I23" s="84"/>
      <c r="J23" s="84"/>
      <c r="K23" s="84"/>
      <c r="L23" s="84"/>
      <c r="M23" s="2"/>
      <c r="N23" s="2"/>
      <c r="O23" s="2"/>
      <c r="P23" s="2"/>
      <c r="Q23" s="2"/>
      <c r="R23" s="2"/>
      <c r="S23" s="2"/>
      <c r="T23" s="2"/>
      <c r="U23" s="2"/>
      <c r="V23" s="2"/>
      <c r="W23" s="2"/>
      <c r="X23" s="2"/>
      <c r="Y23" s="2"/>
      <c r="Z23" s="2"/>
      <c r="AA23" s="2"/>
      <c r="AB23" s="2"/>
      <c r="AC23" s="2"/>
      <c r="AD23" s="2"/>
      <c r="AE23" s="2"/>
      <c r="AF23" s="2"/>
      <c r="AG23" s="2"/>
    </row>
    <row r="24" spans="1:33" ht="20.25" customHeight="1" x14ac:dyDescent="0.25">
      <c r="A24" s="2"/>
      <c r="B24" s="85" t="s">
        <v>74</v>
      </c>
      <c r="C24" s="86"/>
      <c r="D24" s="86"/>
      <c r="E24" s="86"/>
      <c r="F24" s="86"/>
      <c r="G24" s="86"/>
      <c r="H24" s="86"/>
      <c r="I24" s="86"/>
      <c r="J24" s="86"/>
      <c r="K24" s="86"/>
      <c r="L24" s="86"/>
      <c r="M24" s="2"/>
      <c r="N24" s="2"/>
      <c r="O24" s="2"/>
      <c r="P24" s="2"/>
      <c r="Q24" s="2"/>
      <c r="R24" s="2"/>
      <c r="S24" s="2"/>
      <c r="T24" s="2"/>
      <c r="U24" s="2"/>
      <c r="V24" s="2"/>
      <c r="W24" s="2"/>
      <c r="X24" s="2"/>
      <c r="Y24" s="2"/>
      <c r="Z24" s="2"/>
      <c r="AA24" s="2"/>
      <c r="AB24" s="2"/>
      <c r="AC24" s="2"/>
      <c r="AD24" s="2"/>
      <c r="AE24" s="2"/>
      <c r="AF24" s="2"/>
      <c r="AG24" s="2"/>
    </row>
    <row r="25" spans="1:33" ht="15.75" customHeight="1" x14ac:dyDescent="0.25">
      <c r="A25" s="2"/>
      <c r="B25" s="5"/>
      <c r="C25" s="5"/>
      <c r="D25" s="5"/>
      <c r="E25" s="5"/>
      <c r="F25" s="5"/>
      <c r="G25" s="5"/>
      <c r="H25" s="5"/>
      <c r="I25" s="5"/>
      <c r="J25" s="5"/>
      <c r="K25" s="5"/>
      <c r="L25" s="5"/>
      <c r="M25" s="2"/>
      <c r="N25" s="2"/>
      <c r="O25" s="2"/>
      <c r="P25" s="2"/>
      <c r="Q25" s="2"/>
      <c r="R25" s="2"/>
      <c r="S25" s="2"/>
      <c r="T25" s="2"/>
      <c r="U25" s="2"/>
      <c r="V25" s="2"/>
      <c r="W25" s="2"/>
      <c r="X25" s="2"/>
      <c r="Y25" s="2"/>
      <c r="Z25" s="2"/>
      <c r="AA25" s="2"/>
      <c r="AB25" s="2"/>
      <c r="AC25" s="2"/>
      <c r="AD25" s="2"/>
      <c r="AE25" s="2"/>
      <c r="AF25" s="2"/>
      <c r="AG25" s="2"/>
    </row>
    <row r="26" spans="1:33" ht="18.75" x14ac:dyDescent="0.3">
      <c r="A26" s="2"/>
      <c r="B26" s="1" t="s">
        <v>8</v>
      </c>
      <c r="D26" s="5"/>
      <c r="E26" s="5"/>
      <c r="F26" s="5"/>
      <c r="G26" s="5"/>
      <c r="H26" s="5"/>
      <c r="I26" s="5"/>
      <c r="J26" s="5"/>
      <c r="K26" s="5"/>
      <c r="L26" s="5"/>
      <c r="M26" s="2"/>
      <c r="N26" s="2"/>
      <c r="O26" s="2"/>
      <c r="P26" s="2"/>
      <c r="Q26" s="2"/>
      <c r="R26" s="2"/>
      <c r="S26" s="2"/>
      <c r="T26" s="2"/>
      <c r="U26" s="2"/>
      <c r="V26" s="2"/>
      <c r="W26" s="2"/>
      <c r="X26" s="2"/>
      <c r="Y26" s="2"/>
      <c r="Z26" s="2"/>
      <c r="AA26" s="2"/>
      <c r="AB26" s="2"/>
      <c r="AC26" s="2"/>
      <c r="AD26" s="2"/>
      <c r="AE26" s="2"/>
      <c r="AF26" s="2"/>
      <c r="AG26" s="2"/>
    </row>
    <row r="27" spans="1:33" ht="18" customHeight="1" x14ac:dyDescent="0.25">
      <c r="A27" s="2"/>
      <c r="B27" s="89" t="s">
        <v>51</v>
      </c>
      <c r="C27" s="89"/>
      <c r="D27" s="89"/>
      <c r="E27" s="89"/>
      <c r="F27" s="89"/>
      <c r="G27" s="89"/>
      <c r="H27" s="89"/>
      <c r="I27" s="89"/>
      <c r="J27" s="89"/>
      <c r="K27" s="89"/>
      <c r="L27" s="89"/>
      <c r="M27" s="2"/>
      <c r="N27" s="2"/>
      <c r="O27" s="2"/>
      <c r="P27" s="2"/>
      <c r="Q27" s="2"/>
      <c r="R27" s="2"/>
      <c r="S27" s="2"/>
      <c r="T27" s="2"/>
      <c r="U27" s="2"/>
      <c r="V27" s="2"/>
      <c r="W27" s="2"/>
      <c r="X27" s="2"/>
      <c r="Y27" s="2"/>
      <c r="Z27" s="2"/>
      <c r="AA27" s="2"/>
      <c r="AB27" s="2"/>
      <c r="AC27" s="2"/>
      <c r="AD27" s="2"/>
      <c r="AE27" s="2"/>
      <c r="AF27" s="2"/>
      <c r="AG27" s="2"/>
    </row>
    <row r="28" spans="1:33" ht="18" customHeight="1" x14ac:dyDescent="0.25">
      <c r="A28" s="2"/>
      <c r="B28" s="84" t="s">
        <v>58</v>
      </c>
      <c r="C28" s="84"/>
      <c r="D28" s="84"/>
      <c r="E28" s="84"/>
      <c r="F28" s="84"/>
      <c r="G28" s="84"/>
      <c r="H28" s="84"/>
      <c r="I28" s="84"/>
      <c r="J28" s="84"/>
      <c r="K28" s="84"/>
      <c r="L28" s="84"/>
      <c r="M28" s="2"/>
      <c r="N28" s="2"/>
      <c r="O28" s="2"/>
      <c r="P28" s="2"/>
      <c r="Q28" s="2"/>
      <c r="R28" s="2"/>
      <c r="S28" s="2"/>
      <c r="T28" s="2"/>
      <c r="U28" s="2"/>
      <c r="V28" s="2"/>
      <c r="W28" s="2"/>
      <c r="X28" s="2"/>
      <c r="Y28" s="2"/>
      <c r="Z28" s="2"/>
      <c r="AA28" s="2"/>
      <c r="AB28" s="2"/>
      <c r="AC28" s="2"/>
      <c r="AD28" s="2"/>
      <c r="AE28" s="2"/>
      <c r="AF28" s="2"/>
      <c r="AG28" s="2"/>
    </row>
    <row r="29" spans="1:33" ht="18" customHeight="1" x14ac:dyDescent="0.25">
      <c r="A29" s="2"/>
      <c r="B29" s="84"/>
      <c r="C29" s="84"/>
      <c r="D29" s="84"/>
      <c r="E29" s="84"/>
      <c r="F29" s="84"/>
      <c r="G29" s="84"/>
      <c r="H29" s="84"/>
      <c r="I29" s="84"/>
      <c r="J29" s="84"/>
      <c r="K29" s="84"/>
      <c r="L29" s="84"/>
      <c r="M29" s="2"/>
      <c r="N29" s="2"/>
      <c r="O29" s="2"/>
      <c r="P29" s="2"/>
      <c r="Q29" s="2"/>
      <c r="R29" s="2"/>
      <c r="S29" s="2"/>
      <c r="T29" s="2"/>
      <c r="U29" s="2"/>
      <c r="V29" s="2"/>
      <c r="W29" s="2"/>
      <c r="X29" s="2"/>
      <c r="Y29" s="2"/>
      <c r="Z29" s="2"/>
      <c r="AA29" s="2"/>
      <c r="AB29" s="2"/>
      <c r="AC29" s="2"/>
      <c r="AD29" s="2"/>
      <c r="AE29" s="2"/>
      <c r="AF29" s="2"/>
      <c r="AG29" s="2"/>
    </row>
    <row r="30" spans="1:33" ht="18" customHeight="1" x14ac:dyDescent="0.25">
      <c r="A30" s="2"/>
      <c r="B30" s="89" t="s">
        <v>52</v>
      </c>
      <c r="C30" s="89"/>
      <c r="D30" s="89"/>
      <c r="E30" s="89"/>
      <c r="F30" s="89"/>
      <c r="G30" s="89"/>
      <c r="H30" s="89"/>
      <c r="I30" s="89"/>
      <c r="J30" s="89"/>
      <c r="K30" s="89"/>
      <c r="L30" s="89"/>
      <c r="M30" s="2"/>
      <c r="N30" s="2"/>
      <c r="O30" s="2"/>
      <c r="P30" s="2"/>
      <c r="Q30" s="2"/>
      <c r="R30" s="2"/>
      <c r="S30" s="2"/>
      <c r="T30" s="2"/>
      <c r="U30" s="2"/>
      <c r="V30" s="2"/>
      <c r="W30" s="2"/>
      <c r="X30" s="2"/>
      <c r="Y30" s="2"/>
      <c r="Z30" s="2"/>
      <c r="AA30" s="2"/>
      <c r="AB30" s="2"/>
      <c r="AC30" s="2"/>
      <c r="AD30" s="2"/>
      <c r="AE30" s="2"/>
      <c r="AF30" s="2"/>
      <c r="AG30" s="2"/>
    </row>
    <row r="31" spans="1:33" ht="18" customHeight="1" x14ac:dyDescent="0.25">
      <c r="A31" s="2"/>
      <c r="B31" s="84" t="s">
        <v>53</v>
      </c>
      <c r="C31" s="84"/>
      <c r="D31" s="84"/>
      <c r="E31" s="84"/>
      <c r="F31" s="84"/>
      <c r="G31" s="84"/>
      <c r="H31" s="84"/>
      <c r="I31" s="84"/>
      <c r="J31" s="84"/>
      <c r="K31" s="84"/>
      <c r="L31" s="84"/>
      <c r="M31" s="2"/>
      <c r="N31" s="2"/>
      <c r="O31" s="2"/>
      <c r="P31" s="2"/>
      <c r="Q31" s="2"/>
      <c r="R31" s="2"/>
      <c r="S31" s="2"/>
      <c r="T31" s="2"/>
      <c r="U31" s="2"/>
      <c r="V31" s="2"/>
      <c r="W31" s="2"/>
      <c r="X31" s="2"/>
      <c r="Y31" s="2"/>
      <c r="Z31" s="2"/>
      <c r="AA31" s="2"/>
      <c r="AB31" s="2"/>
      <c r="AC31" s="2"/>
      <c r="AD31" s="2"/>
      <c r="AE31" s="2"/>
      <c r="AF31" s="2"/>
      <c r="AG31" s="2"/>
    </row>
    <row r="32" spans="1:33" ht="18" customHeight="1" x14ac:dyDescent="0.25">
      <c r="A32" s="2"/>
      <c r="B32" s="84"/>
      <c r="C32" s="84"/>
      <c r="D32" s="84"/>
      <c r="E32" s="84"/>
      <c r="F32" s="84"/>
      <c r="G32" s="84"/>
      <c r="H32" s="84"/>
      <c r="I32" s="84"/>
      <c r="J32" s="84"/>
      <c r="K32" s="84"/>
      <c r="L32" s="84"/>
      <c r="M32" s="2"/>
      <c r="N32" s="2"/>
      <c r="O32" s="2"/>
      <c r="P32" s="2"/>
      <c r="Q32" s="2"/>
      <c r="R32" s="2"/>
      <c r="S32" s="2"/>
      <c r="T32" s="2"/>
      <c r="U32" s="2"/>
      <c r="V32" s="2"/>
      <c r="W32" s="2"/>
      <c r="X32" s="2"/>
      <c r="Y32" s="2"/>
      <c r="Z32" s="2"/>
      <c r="AA32" s="2"/>
      <c r="AB32" s="2"/>
      <c r="AC32" s="2"/>
      <c r="AD32" s="2"/>
      <c r="AE32" s="2"/>
      <c r="AF32" s="2"/>
      <c r="AG32" s="2"/>
    </row>
    <row r="33" spans="1:33" ht="18" customHeight="1" x14ac:dyDescent="0.25">
      <c r="A33" s="2"/>
      <c r="B33" s="84" t="s">
        <v>59</v>
      </c>
      <c r="C33" s="84"/>
      <c r="D33" s="84"/>
      <c r="E33" s="84"/>
      <c r="F33" s="84"/>
      <c r="G33" s="84"/>
      <c r="H33" s="84"/>
      <c r="I33" s="84"/>
      <c r="J33" s="84"/>
      <c r="K33" s="84"/>
      <c r="L33" s="84"/>
      <c r="M33" s="2"/>
      <c r="N33" s="2"/>
      <c r="O33" s="2"/>
      <c r="P33" s="2"/>
      <c r="Q33" s="2"/>
      <c r="R33" s="2"/>
      <c r="S33" s="2"/>
      <c r="T33" s="2"/>
      <c r="U33" s="2"/>
      <c r="V33" s="2"/>
      <c r="W33" s="2"/>
      <c r="X33" s="2"/>
      <c r="Y33" s="2"/>
      <c r="Z33" s="2"/>
      <c r="AA33" s="2"/>
      <c r="AB33" s="2"/>
      <c r="AC33" s="2"/>
      <c r="AD33" s="2"/>
      <c r="AE33" s="2"/>
      <c r="AF33" s="2"/>
      <c r="AG33" s="2"/>
    </row>
    <row r="34" spans="1:33" x14ac:dyDescent="0.25">
      <c r="A34" s="2"/>
      <c r="B34" s="84"/>
      <c r="C34" s="84"/>
      <c r="D34" s="84"/>
      <c r="E34" s="84"/>
      <c r="F34" s="84"/>
      <c r="G34" s="84"/>
      <c r="H34" s="84"/>
      <c r="I34" s="84"/>
      <c r="J34" s="84"/>
      <c r="K34" s="84"/>
      <c r="L34" s="84"/>
      <c r="M34" s="2"/>
      <c r="N34" s="2"/>
      <c r="O34" s="2"/>
      <c r="P34" s="2"/>
      <c r="Q34" s="2"/>
      <c r="R34" s="2"/>
      <c r="S34" s="2"/>
      <c r="T34" s="2"/>
      <c r="U34" s="2"/>
      <c r="V34" s="2"/>
      <c r="W34" s="2"/>
      <c r="X34" s="2"/>
      <c r="Y34" s="2"/>
      <c r="Z34" s="2"/>
      <c r="AA34" s="2"/>
      <c r="AB34" s="2"/>
      <c r="AC34" s="2"/>
      <c r="AD34" s="2"/>
      <c r="AE34" s="2"/>
      <c r="AF34" s="2"/>
      <c r="AG34" s="2"/>
    </row>
    <row r="35" spans="1:33" x14ac:dyDescent="0.25">
      <c r="A35" s="2"/>
      <c r="B35" s="5"/>
      <c r="C35" s="5"/>
      <c r="D35" s="5"/>
      <c r="E35" s="5"/>
      <c r="F35" s="5"/>
      <c r="G35" s="5"/>
      <c r="H35" s="5"/>
      <c r="I35" s="5"/>
      <c r="J35" s="5"/>
      <c r="K35" s="5"/>
      <c r="L35" s="5"/>
      <c r="M35" s="2"/>
      <c r="N35" s="2"/>
      <c r="O35" s="2"/>
      <c r="P35" s="2"/>
      <c r="Q35" s="2"/>
      <c r="R35" s="2"/>
      <c r="S35" s="2"/>
      <c r="T35" s="2"/>
      <c r="U35" s="2"/>
      <c r="V35" s="2"/>
      <c r="W35" s="2"/>
      <c r="X35" s="2"/>
      <c r="Y35" s="2"/>
      <c r="Z35" s="2"/>
      <c r="AA35" s="2"/>
      <c r="AB35" s="2"/>
      <c r="AC35" s="2"/>
      <c r="AD35" s="2"/>
      <c r="AE35" s="2"/>
      <c r="AF35" s="2"/>
      <c r="AG35" s="2"/>
    </row>
    <row r="36" spans="1:33" ht="18.75" x14ac:dyDescent="0.3">
      <c r="A36" s="2"/>
      <c r="B36" s="1" t="s">
        <v>54</v>
      </c>
      <c r="E36" s="5"/>
      <c r="F36" s="5"/>
      <c r="G36" s="5"/>
      <c r="H36" s="5"/>
      <c r="I36" s="5"/>
      <c r="J36" s="5"/>
      <c r="K36" s="5"/>
      <c r="L36" s="5"/>
      <c r="M36" s="2"/>
      <c r="N36" s="2"/>
      <c r="O36" s="2"/>
      <c r="P36" s="2"/>
      <c r="Q36" s="2"/>
      <c r="R36" s="2"/>
      <c r="S36" s="2"/>
      <c r="T36" s="2"/>
      <c r="U36" s="2"/>
      <c r="V36" s="2"/>
      <c r="W36" s="2"/>
      <c r="X36" s="2"/>
      <c r="Y36" s="2"/>
      <c r="Z36" s="2"/>
      <c r="AA36" s="2"/>
      <c r="AB36" s="2"/>
      <c r="AC36" s="2"/>
      <c r="AD36" s="2"/>
      <c r="AE36" s="2"/>
      <c r="AF36" s="2"/>
      <c r="AG36" s="2"/>
    </row>
    <row r="37" spans="1:33" ht="15" customHeight="1" x14ac:dyDescent="0.25">
      <c r="A37" s="2"/>
      <c r="B37" s="84" t="s">
        <v>62</v>
      </c>
      <c r="C37" s="84"/>
      <c r="D37" s="84"/>
      <c r="E37" s="84"/>
      <c r="F37" s="84"/>
      <c r="G37" s="84"/>
      <c r="H37" s="84"/>
      <c r="I37" s="84"/>
      <c r="J37" s="84"/>
      <c r="K37" s="84"/>
      <c r="L37" s="84"/>
      <c r="M37" s="2"/>
      <c r="N37" s="2"/>
      <c r="O37" s="2"/>
      <c r="P37" s="2"/>
      <c r="Q37" s="2"/>
      <c r="R37" s="2"/>
      <c r="S37" s="2"/>
      <c r="T37" s="2"/>
      <c r="U37" s="2"/>
      <c r="V37" s="2"/>
      <c r="W37" s="2"/>
      <c r="X37" s="2"/>
      <c r="Y37" s="2"/>
      <c r="Z37" s="2"/>
      <c r="AA37" s="2"/>
      <c r="AB37" s="2"/>
      <c r="AC37" s="2"/>
      <c r="AD37" s="2"/>
      <c r="AE37" s="2"/>
      <c r="AF37" s="2"/>
      <c r="AG37" s="2"/>
    </row>
    <row r="38" spans="1:33" x14ac:dyDescent="0.25">
      <c r="A38" s="2"/>
      <c r="B38" s="84"/>
      <c r="C38" s="84"/>
      <c r="D38" s="84"/>
      <c r="E38" s="84"/>
      <c r="F38" s="84"/>
      <c r="G38" s="84"/>
      <c r="H38" s="84"/>
      <c r="I38" s="84"/>
      <c r="J38" s="84"/>
      <c r="K38" s="84"/>
      <c r="L38" s="84"/>
      <c r="M38" s="2"/>
      <c r="N38" s="2"/>
      <c r="O38" s="2"/>
      <c r="P38" s="2"/>
      <c r="Q38" s="2"/>
      <c r="R38" s="2"/>
      <c r="S38" s="2"/>
      <c r="T38" s="2"/>
      <c r="U38" s="2"/>
      <c r="V38" s="2"/>
      <c r="W38" s="2"/>
      <c r="X38" s="2"/>
      <c r="Y38" s="2"/>
      <c r="Z38" s="2"/>
      <c r="AA38" s="2"/>
      <c r="AB38" s="2"/>
      <c r="AC38" s="2"/>
      <c r="AD38" s="2"/>
      <c r="AE38" s="2"/>
      <c r="AF38" s="2"/>
      <c r="AG38" s="2"/>
    </row>
    <row r="39" spans="1:33" x14ac:dyDescent="0.25">
      <c r="A39" s="2"/>
      <c r="B39" s="84"/>
      <c r="C39" s="84"/>
      <c r="D39" s="84"/>
      <c r="E39" s="84"/>
      <c r="F39" s="84"/>
      <c r="G39" s="84"/>
      <c r="H39" s="84"/>
      <c r="I39" s="84"/>
      <c r="J39" s="84"/>
      <c r="K39" s="84"/>
      <c r="L39" s="84"/>
      <c r="M39" s="2"/>
      <c r="N39" s="2"/>
      <c r="O39" s="2"/>
      <c r="P39" s="2"/>
      <c r="Q39" s="2"/>
      <c r="R39" s="2"/>
      <c r="S39" s="2"/>
      <c r="T39" s="2"/>
      <c r="U39" s="2"/>
      <c r="V39" s="2"/>
      <c r="W39" s="2"/>
      <c r="X39" s="2"/>
      <c r="Y39" s="2"/>
      <c r="Z39" s="2"/>
      <c r="AA39" s="2"/>
      <c r="AB39" s="2"/>
      <c r="AC39" s="2"/>
      <c r="AD39" s="2"/>
      <c r="AE39" s="2"/>
      <c r="AF39" s="2"/>
      <c r="AG39" s="2"/>
    </row>
    <row r="40" spans="1:33" x14ac:dyDescent="0.25">
      <c r="A40" s="2"/>
      <c r="B40" s="84"/>
      <c r="C40" s="84"/>
      <c r="D40" s="84"/>
      <c r="E40" s="84"/>
      <c r="F40" s="84"/>
      <c r="G40" s="84"/>
      <c r="H40" s="84"/>
      <c r="I40" s="84"/>
      <c r="J40" s="84"/>
      <c r="K40" s="84"/>
      <c r="L40" s="84"/>
      <c r="M40" s="2"/>
      <c r="N40" s="2"/>
      <c r="O40" s="2"/>
      <c r="P40" s="2"/>
      <c r="Q40" s="2"/>
      <c r="R40" s="2"/>
      <c r="S40" s="2"/>
      <c r="T40" s="2"/>
      <c r="U40" s="2"/>
      <c r="V40" s="2"/>
      <c r="W40" s="2"/>
      <c r="X40" s="2"/>
      <c r="Y40" s="2"/>
      <c r="Z40" s="2"/>
      <c r="AA40" s="2"/>
      <c r="AB40" s="2"/>
      <c r="AC40" s="2"/>
      <c r="AD40" s="2"/>
      <c r="AE40" s="2"/>
      <c r="AF40" s="2"/>
      <c r="AG40" s="2"/>
    </row>
    <row r="41" spans="1:33" x14ac:dyDescent="0.25">
      <c r="A41" s="2"/>
      <c r="B41" s="84"/>
      <c r="C41" s="84"/>
      <c r="D41" s="84"/>
      <c r="E41" s="84"/>
      <c r="F41" s="84"/>
      <c r="G41" s="84"/>
      <c r="H41" s="84"/>
      <c r="I41" s="84"/>
      <c r="J41" s="84"/>
      <c r="K41" s="84"/>
      <c r="L41" s="84"/>
      <c r="M41" s="2"/>
      <c r="N41" s="2"/>
      <c r="O41" s="2"/>
      <c r="P41" s="2"/>
      <c r="Q41" s="2"/>
      <c r="R41" s="2"/>
      <c r="S41" s="2"/>
      <c r="T41" s="2"/>
      <c r="U41" s="2"/>
      <c r="V41" s="2"/>
      <c r="W41" s="2"/>
      <c r="X41" s="2"/>
      <c r="Y41" s="2"/>
      <c r="Z41" s="2"/>
      <c r="AA41" s="2"/>
      <c r="AB41" s="2"/>
      <c r="AC41" s="2"/>
      <c r="AD41" s="2"/>
      <c r="AE41" s="2"/>
      <c r="AF41" s="2"/>
      <c r="AG41" s="2"/>
    </row>
    <row r="42" spans="1:33" ht="17.25" customHeight="1" x14ac:dyDescent="0.25">
      <c r="A42" s="2"/>
      <c r="B42" s="84"/>
      <c r="C42" s="84"/>
      <c r="D42" s="84"/>
      <c r="E42" s="84"/>
      <c r="F42" s="84"/>
      <c r="G42" s="84"/>
      <c r="H42" s="84"/>
      <c r="I42" s="84"/>
      <c r="J42" s="84"/>
      <c r="K42" s="84"/>
      <c r="L42" s="84"/>
      <c r="M42" s="2"/>
      <c r="N42" s="2"/>
      <c r="O42" s="2"/>
      <c r="P42" s="2"/>
      <c r="Q42" s="2"/>
      <c r="R42" s="2"/>
      <c r="S42" s="2"/>
      <c r="T42" s="2"/>
      <c r="U42" s="2"/>
      <c r="V42" s="2"/>
      <c r="W42" s="2"/>
      <c r="X42" s="2"/>
      <c r="Y42" s="2"/>
      <c r="Z42" s="2"/>
      <c r="AA42" s="2"/>
      <c r="AB42" s="2"/>
      <c r="AC42" s="2"/>
      <c r="AD42" s="2"/>
      <c r="AE42" s="2"/>
      <c r="AF42" s="2"/>
      <c r="AG42" s="2"/>
    </row>
    <row r="43" spans="1:33" x14ac:dyDescent="0.25">
      <c r="A43" s="2"/>
      <c r="B43" s="84"/>
      <c r="C43" s="84"/>
      <c r="D43" s="84"/>
      <c r="E43" s="84"/>
      <c r="F43" s="84"/>
      <c r="G43" s="84"/>
      <c r="H43" s="84"/>
      <c r="I43" s="84"/>
      <c r="J43" s="84"/>
      <c r="K43" s="84"/>
      <c r="L43" s="84"/>
      <c r="M43" s="2"/>
      <c r="N43" s="2"/>
      <c r="O43" s="2"/>
      <c r="P43" s="2"/>
      <c r="Q43" s="2"/>
      <c r="R43" s="2"/>
      <c r="S43" s="2"/>
      <c r="T43" s="2"/>
      <c r="U43" s="2"/>
      <c r="V43" s="2"/>
      <c r="W43" s="2"/>
      <c r="X43" s="2"/>
      <c r="Y43" s="2"/>
      <c r="Z43" s="2"/>
      <c r="AA43" s="2"/>
      <c r="AB43" s="2"/>
      <c r="AC43" s="2"/>
      <c r="AD43" s="2"/>
      <c r="AE43" s="2"/>
      <c r="AF43" s="2"/>
      <c r="AG43" s="2"/>
    </row>
    <row r="44" spans="1:33" x14ac:dyDescent="0.25">
      <c r="A44" s="2"/>
      <c r="B44" s="84"/>
      <c r="C44" s="84"/>
      <c r="D44" s="84"/>
      <c r="E44" s="84"/>
      <c r="F44" s="84"/>
      <c r="G44" s="84"/>
      <c r="H44" s="84"/>
      <c r="I44" s="84"/>
      <c r="J44" s="84"/>
      <c r="K44" s="84"/>
      <c r="L44" s="84"/>
      <c r="M44" s="2"/>
      <c r="N44" s="2"/>
      <c r="O44" s="2"/>
      <c r="P44" s="2"/>
      <c r="Q44" s="2"/>
      <c r="R44" s="2"/>
      <c r="S44" s="2"/>
      <c r="T44" s="2"/>
      <c r="U44" s="2"/>
      <c r="V44" s="2"/>
      <c r="W44" s="2"/>
      <c r="X44" s="2"/>
      <c r="Y44" s="2"/>
      <c r="Z44" s="2"/>
      <c r="AA44" s="2"/>
      <c r="AB44" s="2"/>
      <c r="AC44" s="2"/>
      <c r="AD44" s="2"/>
      <c r="AE44" s="2"/>
      <c r="AF44" s="2"/>
      <c r="AG44" s="2"/>
    </row>
    <row r="45" spans="1:33" x14ac:dyDescent="0.25">
      <c r="A45" s="2"/>
      <c r="B45" s="84"/>
      <c r="C45" s="84"/>
      <c r="D45" s="84"/>
      <c r="E45" s="84"/>
      <c r="F45" s="84"/>
      <c r="G45" s="84"/>
      <c r="H45" s="84"/>
      <c r="I45" s="84"/>
      <c r="J45" s="84"/>
      <c r="K45" s="84"/>
      <c r="L45" s="84"/>
      <c r="M45" s="2"/>
      <c r="N45" s="2"/>
      <c r="O45" s="2"/>
      <c r="P45" s="2"/>
      <c r="Q45" s="2"/>
      <c r="R45" s="2"/>
      <c r="S45" s="2"/>
      <c r="T45" s="2"/>
      <c r="U45" s="2"/>
      <c r="V45" s="2"/>
      <c r="W45" s="2"/>
      <c r="X45" s="2"/>
      <c r="Y45" s="2"/>
      <c r="Z45" s="2"/>
      <c r="AA45" s="2"/>
      <c r="AB45" s="2"/>
      <c r="AC45" s="2"/>
      <c r="AD45" s="2"/>
      <c r="AE45" s="2"/>
      <c r="AF45" s="2"/>
      <c r="AG45" s="2"/>
    </row>
    <row r="46" spans="1:33" x14ac:dyDescent="0.25">
      <c r="A46" s="2"/>
      <c r="B46" s="5"/>
      <c r="C46" s="5"/>
      <c r="D46" s="5"/>
      <c r="E46" s="5"/>
      <c r="F46" s="5"/>
      <c r="G46" s="5"/>
      <c r="H46" s="5"/>
      <c r="I46" s="5"/>
      <c r="J46" s="5"/>
      <c r="K46" s="5"/>
      <c r="L46" s="5"/>
      <c r="M46" s="2"/>
      <c r="N46" s="2"/>
      <c r="O46" s="2"/>
      <c r="P46" s="2"/>
      <c r="Q46" s="2"/>
      <c r="R46" s="2"/>
      <c r="S46" s="2"/>
      <c r="T46" s="2"/>
      <c r="U46" s="2"/>
      <c r="V46" s="2"/>
      <c r="W46" s="2"/>
      <c r="X46" s="2"/>
      <c r="Y46" s="2"/>
      <c r="Z46" s="2"/>
      <c r="AA46" s="2"/>
      <c r="AB46" s="2"/>
      <c r="AC46" s="2"/>
      <c r="AD46" s="2"/>
      <c r="AE46" s="2"/>
      <c r="AF46" s="2"/>
      <c r="AG46" s="2"/>
    </row>
    <row r="47" spans="1:33" ht="18.75" x14ac:dyDescent="0.3">
      <c r="A47" s="2"/>
      <c r="B47" s="1" t="s">
        <v>55</v>
      </c>
      <c r="F47" s="5"/>
      <c r="G47" s="5"/>
      <c r="H47" s="5"/>
      <c r="I47" s="5"/>
      <c r="J47" s="5"/>
      <c r="K47" s="5"/>
      <c r="L47" s="5"/>
      <c r="M47" s="2"/>
      <c r="N47" s="2"/>
      <c r="O47" s="2"/>
      <c r="P47" s="2"/>
      <c r="Q47" s="2"/>
      <c r="R47" s="2"/>
      <c r="S47" s="2"/>
      <c r="T47" s="2"/>
      <c r="U47" s="2"/>
      <c r="V47" s="2"/>
      <c r="W47" s="2"/>
      <c r="X47" s="2"/>
      <c r="Y47" s="2"/>
      <c r="Z47" s="2"/>
      <c r="AA47" s="2"/>
      <c r="AB47" s="2"/>
      <c r="AC47" s="2"/>
      <c r="AD47" s="2"/>
      <c r="AE47" s="2"/>
      <c r="AF47" s="2"/>
      <c r="AG47" s="2"/>
    </row>
    <row r="48" spans="1:33" x14ac:dyDescent="0.25">
      <c r="A48" s="2"/>
      <c r="B48" s="84" t="s">
        <v>72</v>
      </c>
      <c r="C48" s="84"/>
      <c r="D48" s="84"/>
      <c r="E48" s="84"/>
      <c r="F48" s="84"/>
      <c r="G48" s="84"/>
      <c r="H48" s="84"/>
      <c r="I48" s="84"/>
      <c r="J48" s="84"/>
      <c r="K48" s="84"/>
      <c r="L48" s="84"/>
      <c r="M48" s="2"/>
      <c r="N48" s="2"/>
      <c r="O48" s="2"/>
      <c r="P48" s="2"/>
      <c r="Q48" s="2"/>
      <c r="R48" s="2"/>
      <c r="S48" s="2"/>
      <c r="T48" s="2"/>
      <c r="U48" s="2"/>
      <c r="V48" s="2"/>
      <c r="W48" s="2"/>
      <c r="X48" s="2"/>
      <c r="Y48" s="2"/>
      <c r="Z48" s="2"/>
      <c r="AA48" s="2"/>
      <c r="AB48" s="2"/>
      <c r="AC48" s="2"/>
      <c r="AD48" s="2"/>
      <c r="AE48" s="2"/>
      <c r="AF48" s="2"/>
      <c r="AG48" s="2"/>
    </row>
    <row r="49" spans="1:33" x14ac:dyDescent="0.25">
      <c r="A49" s="2"/>
      <c r="B49" s="84"/>
      <c r="C49" s="84"/>
      <c r="D49" s="84"/>
      <c r="E49" s="84"/>
      <c r="F49" s="84"/>
      <c r="G49" s="84"/>
      <c r="H49" s="84"/>
      <c r="I49" s="84"/>
      <c r="J49" s="84"/>
      <c r="K49" s="84"/>
      <c r="L49" s="84"/>
      <c r="M49" s="2"/>
      <c r="N49" s="2"/>
      <c r="O49" s="2"/>
      <c r="P49" s="2"/>
      <c r="Q49" s="2"/>
      <c r="R49" s="2"/>
      <c r="S49" s="2"/>
      <c r="T49" s="2"/>
      <c r="U49" s="2"/>
      <c r="V49" s="2"/>
      <c r="W49" s="2"/>
      <c r="X49" s="2"/>
      <c r="Y49" s="2"/>
      <c r="Z49" s="2"/>
      <c r="AA49" s="2"/>
      <c r="AB49" s="2"/>
      <c r="AC49" s="2"/>
      <c r="AD49" s="2"/>
      <c r="AE49" s="2"/>
      <c r="AF49" s="2"/>
      <c r="AG49" s="2"/>
    </row>
    <row r="50" spans="1:33" x14ac:dyDescent="0.25">
      <c r="A50" s="2"/>
      <c r="B50" s="84"/>
      <c r="C50" s="84"/>
      <c r="D50" s="84"/>
      <c r="E50" s="84"/>
      <c r="F50" s="84"/>
      <c r="G50" s="84"/>
      <c r="H50" s="84"/>
      <c r="I50" s="84"/>
      <c r="J50" s="84"/>
      <c r="K50" s="84"/>
      <c r="L50" s="84"/>
      <c r="M50" s="2"/>
      <c r="N50" s="2"/>
      <c r="O50" s="2"/>
      <c r="P50" s="2"/>
      <c r="Q50" s="2"/>
      <c r="R50" s="2"/>
      <c r="S50" s="2"/>
      <c r="T50" s="2"/>
      <c r="U50" s="2"/>
      <c r="V50" s="2"/>
      <c r="W50" s="2"/>
      <c r="X50" s="2"/>
      <c r="Y50" s="2"/>
      <c r="Z50" s="2"/>
      <c r="AA50" s="2"/>
      <c r="AB50" s="2"/>
      <c r="AC50" s="2"/>
      <c r="AD50" s="2"/>
      <c r="AE50" s="2"/>
      <c r="AF50" s="2"/>
      <c r="AG50" s="2"/>
    </row>
    <row r="51" spans="1:33" x14ac:dyDescent="0.25">
      <c r="A51" s="2"/>
      <c r="B51" s="84"/>
      <c r="C51" s="84"/>
      <c r="D51" s="84"/>
      <c r="E51" s="84"/>
      <c r="F51" s="84"/>
      <c r="G51" s="84"/>
      <c r="H51" s="84"/>
      <c r="I51" s="84"/>
      <c r="J51" s="84"/>
      <c r="K51" s="84"/>
      <c r="L51" s="84"/>
      <c r="M51" s="2"/>
      <c r="N51" s="2"/>
      <c r="O51" s="2"/>
      <c r="P51" s="2"/>
      <c r="Q51" s="2"/>
      <c r="R51" s="2"/>
      <c r="S51" s="2"/>
      <c r="T51" s="2"/>
      <c r="U51" s="2"/>
      <c r="V51" s="2"/>
      <c r="W51" s="2"/>
      <c r="X51" s="2"/>
      <c r="Y51" s="2"/>
      <c r="Z51" s="2"/>
      <c r="AA51" s="2"/>
      <c r="AB51" s="2"/>
      <c r="AC51" s="2"/>
      <c r="AD51" s="2"/>
      <c r="AE51" s="2"/>
      <c r="AF51" s="2"/>
      <c r="AG51" s="2"/>
    </row>
    <row r="52" spans="1:33" x14ac:dyDescent="0.25">
      <c r="A52" s="2"/>
      <c r="B52" s="84"/>
      <c r="C52" s="84"/>
      <c r="D52" s="84"/>
      <c r="E52" s="84"/>
      <c r="F52" s="84"/>
      <c r="G52" s="84"/>
      <c r="H52" s="84"/>
      <c r="I52" s="84"/>
      <c r="J52" s="84"/>
      <c r="K52" s="84"/>
      <c r="L52" s="84"/>
      <c r="M52" s="2"/>
      <c r="N52" s="2"/>
      <c r="O52" s="2"/>
      <c r="P52" s="2"/>
      <c r="Q52" s="2"/>
      <c r="R52" s="2"/>
      <c r="S52" s="2"/>
      <c r="T52" s="2"/>
      <c r="U52" s="2"/>
      <c r="V52" s="2"/>
      <c r="W52" s="2"/>
      <c r="X52" s="2"/>
      <c r="Y52" s="2"/>
      <c r="Z52" s="2"/>
      <c r="AA52" s="2"/>
      <c r="AB52" s="2"/>
      <c r="AC52" s="2"/>
      <c r="AD52" s="2"/>
      <c r="AE52" s="2"/>
      <c r="AF52" s="2"/>
      <c r="AG52" s="2"/>
    </row>
    <row r="53" spans="1:33" x14ac:dyDescent="0.25">
      <c r="A53" s="2"/>
      <c r="B53" s="84"/>
      <c r="C53" s="84"/>
      <c r="D53" s="84"/>
      <c r="E53" s="84"/>
      <c r="F53" s="84"/>
      <c r="G53" s="84"/>
      <c r="H53" s="84"/>
      <c r="I53" s="84"/>
      <c r="J53" s="84"/>
      <c r="K53" s="84"/>
      <c r="L53" s="84"/>
      <c r="M53" s="2"/>
      <c r="N53" s="2"/>
      <c r="O53" s="2"/>
      <c r="P53" s="2"/>
      <c r="Q53" s="2"/>
      <c r="R53" s="2"/>
      <c r="S53" s="2"/>
      <c r="T53" s="2"/>
      <c r="U53" s="2"/>
      <c r="V53" s="2"/>
      <c r="W53" s="2"/>
      <c r="X53" s="2"/>
      <c r="Y53" s="2"/>
      <c r="Z53" s="2"/>
      <c r="AA53" s="2"/>
      <c r="AB53" s="2"/>
      <c r="AC53" s="2"/>
      <c r="AD53" s="2"/>
      <c r="AE53" s="2"/>
      <c r="AF53" s="2"/>
      <c r="AG53" s="2"/>
    </row>
    <row r="54" spans="1:33" x14ac:dyDescent="0.25">
      <c r="A54" s="2"/>
      <c r="B54" s="5"/>
      <c r="C54" s="5"/>
      <c r="D54" s="5"/>
      <c r="E54" s="5"/>
      <c r="F54" s="5"/>
      <c r="G54" s="5"/>
      <c r="H54" s="5"/>
      <c r="I54" s="5"/>
      <c r="J54" s="5"/>
      <c r="K54" s="5"/>
      <c r="L54" s="5"/>
      <c r="M54" s="2"/>
      <c r="N54" s="2"/>
      <c r="O54" s="2"/>
      <c r="P54" s="2"/>
      <c r="Q54" s="2"/>
      <c r="R54" s="2"/>
      <c r="S54" s="2"/>
      <c r="T54" s="2"/>
      <c r="U54" s="2"/>
      <c r="V54" s="2"/>
      <c r="W54" s="2"/>
      <c r="X54" s="2"/>
      <c r="Y54" s="2"/>
      <c r="Z54" s="2"/>
      <c r="AA54" s="2"/>
      <c r="AB54" s="2"/>
      <c r="AC54" s="2"/>
      <c r="AD54" s="2"/>
      <c r="AE54" s="2"/>
      <c r="AF54" s="2"/>
      <c r="AG54" s="2"/>
    </row>
    <row r="55" spans="1:33" ht="18.75" x14ac:dyDescent="0.3">
      <c r="A55" s="2"/>
      <c r="B55" s="1" t="s">
        <v>57</v>
      </c>
      <c r="E55" s="5"/>
      <c r="F55" s="5"/>
      <c r="G55" s="5"/>
      <c r="H55" s="5"/>
      <c r="I55" s="5"/>
      <c r="J55" s="5"/>
      <c r="K55" s="5"/>
      <c r="L55" s="5"/>
      <c r="M55" s="2"/>
      <c r="N55" s="2"/>
      <c r="O55" s="2"/>
      <c r="P55" s="2"/>
      <c r="Q55" s="2"/>
      <c r="R55" s="2"/>
      <c r="S55" s="2"/>
      <c r="T55" s="2"/>
      <c r="U55" s="2"/>
      <c r="V55" s="2"/>
      <c r="W55" s="2"/>
      <c r="X55" s="2"/>
      <c r="Y55" s="2"/>
      <c r="Z55" s="2"/>
      <c r="AA55" s="2"/>
      <c r="AB55" s="2"/>
      <c r="AC55" s="2"/>
      <c r="AD55" s="2"/>
      <c r="AE55" s="2"/>
      <c r="AF55" s="2"/>
      <c r="AG55" s="2"/>
    </row>
    <row r="56" spans="1:33" ht="15" customHeight="1" x14ac:dyDescent="0.25">
      <c r="A56" s="2"/>
      <c r="B56" s="84" t="s">
        <v>70</v>
      </c>
      <c r="C56" s="84"/>
      <c r="D56" s="84"/>
      <c r="E56" s="84"/>
      <c r="F56" s="84"/>
      <c r="G56" s="84"/>
      <c r="H56" s="84"/>
      <c r="I56" s="84"/>
      <c r="J56" s="84"/>
      <c r="K56" s="84"/>
      <c r="L56" s="84"/>
      <c r="M56" s="2"/>
      <c r="N56" s="2"/>
      <c r="O56" s="2"/>
      <c r="P56" s="2"/>
      <c r="Q56" s="2"/>
      <c r="R56" s="2"/>
      <c r="S56" s="2"/>
      <c r="T56" s="2"/>
      <c r="U56" s="2"/>
      <c r="V56" s="2"/>
      <c r="W56" s="2"/>
      <c r="X56" s="2"/>
      <c r="Y56" s="2"/>
      <c r="Z56" s="2"/>
      <c r="AA56" s="2"/>
      <c r="AB56" s="2"/>
      <c r="AC56" s="2"/>
      <c r="AD56" s="2"/>
      <c r="AE56" s="2"/>
      <c r="AF56" s="2"/>
      <c r="AG56" s="2"/>
    </row>
    <row r="57" spans="1:33" x14ac:dyDescent="0.25">
      <c r="A57" s="2"/>
      <c r="B57" s="84"/>
      <c r="C57" s="84"/>
      <c r="D57" s="84"/>
      <c r="E57" s="84"/>
      <c r="F57" s="84"/>
      <c r="G57" s="84"/>
      <c r="H57" s="84"/>
      <c r="I57" s="84"/>
      <c r="J57" s="84"/>
      <c r="K57" s="84"/>
      <c r="L57" s="84"/>
      <c r="M57" s="2"/>
      <c r="N57" s="2"/>
      <c r="O57" s="2"/>
      <c r="P57" s="2"/>
      <c r="Q57" s="2"/>
      <c r="R57" s="2"/>
      <c r="S57" s="2"/>
      <c r="T57" s="2"/>
      <c r="U57" s="2"/>
      <c r="V57" s="2"/>
      <c r="W57" s="2"/>
      <c r="X57" s="2"/>
      <c r="Y57" s="2"/>
      <c r="Z57" s="2"/>
      <c r="AA57" s="2"/>
      <c r="AB57" s="2"/>
      <c r="AC57" s="2"/>
      <c r="AD57" s="2"/>
      <c r="AE57" s="2"/>
      <c r="AF57" s="2"/>
      <c r="AG57" s="2"/>
    </row>
    <row r="58" spans="1:33" x14ac:dyDescent="0.25">
      <c r="A58" s="2"/>
      <c r="B58" s="84"/>
      <c r="C58" s="84"/>
      <c r="D58" s="84"/>
      <c r="E58" s="84"/>
      <c r="F58" s="84"/>
      <c r="G58" s="84"/>
      <c r="H58" s="84"/>
      <c r="I58" s="84"/>
      <c r="J58" s="84"/>
      <c r="K58" s="84"/>
      <c r="L58" s="84"/>
      <c r="M58" s="2"/>
      <c r="N58" s="2"/>
      <c r="O58" s="2"/>
      <c r="P58" s="2"/>
      <c r="Q58" s="2"/>
      <c r="R58" s="2"/>
      <c r="S58" s="2"/>
      <c r="T58" s="2"/>
      <c r="U58" s="2"/>
      <c r="V58" s="2"/>
      <c r="W58" s="2"/>
      <c r="X58" s="2"/>
      <c r="Y58" s="2"/>
      <c r="Z58" s="2"/>
      <c r="AA58" s="2"/>
      <c r="AB58" s="2"/>
      <c r="AC58" s="2"/>
      <c r="AD58" s="2"/>
      <c r="AE58" s="2"/>
      <c r="AF58" s="2"/>
      <c r="AG58" s="2"/>
    </row>
    <row r="59" spans="1:33" x14ac:dyDescent="0.25">
      <c r="A59" s="2"/>
      <c r="B59" s="84"/>
      <c r="C59" s="84"/>
      <c r="D59" s="84"/>
      <c r="E59" s="84"/>
      <c r="F59" s="84"/>
      <c r="G59" s="84"/>
      <c r="H59" s="84"/>
      <c r="I59" s="84"/>
      <c r="J59" s="84"/>
      <c r="K59" s="84"/>
      <c r="L59" s="84"/>
      <c r="M59" s="2"/>
      <c r="N59" s="2"/>
      <c r="O59" s="2"/>
      <c r="P59" s="2"/>
      <c r="Q59" s="2"/>
      <c r="R59" s="2"/>
      <c r="S59" s="2"/>
      <c r="T59" s="2"/>
      <c r="U59" s="2"/>
      <c r="V59" s="2"/>
      <c r="W59" s="2"/>
      <c r="X59" s="2"/>
      <c r="Y59" s="2"/>
      <c r="Z59" s="2"/>
      <c r="AA59" s="2"/>
      <c r="AB59" s="2"/>
      <c r="AC59" s="2"/>
      <c r="AD59" s="2"/>
      <c r="AE59" s="2"/>
      <c r="AF59" s="2"/>
      <c r="AG59" s="2"/>
    </row>
    <row r="60" spans="1:33" x14ac:dyDescent="0.25">
      <c r="A60" s="2"/>
      <c r="B60" s="84"/>
      <c r="C60" s="84"/>
      <c r="D60" s="84"/>
      <c r="E60" s="84"/>
      <c r="F60" s="84"/>
      <c r="G60" s="84"/>
      <c r="H60" s="84"/>
      <c r="I60" s="84"/>
      <c r="J60" s="84"/>
      <c r="K60" s="84"/>
      <c r="L60" s="84"/>
      <c r="M60" s="2"/>
      <c r="N60" s="2"/>
      <c r="O60" s="2"/>
      <c r="P60" s="2"/>
      <c r="Q60" s="2"/>
      <c r="R60" s="2"/>
      <c r="S60" s="2"/>
      <c r="T60" s="2"/>
      <c r="U60" s="2"/>
      <c r="V60" s="2"/>
      <c r="W60" s="2"/>
      <c r="X60" s="2"/>
      <c r="Y60" s="2"/>
      <c r="Z60" s="2"/>
      <c r="AA60" s="2"/>
      <c r="AB60" s="2"/>
      <c r="AC60" s="2"/>
      <c r="AD60" s="2"/>
      <c r="AE60" s="2"/>
      <c r="AF60" s="2"/>
      <c r="AG60" s="2"/>
    </row>
    <row r="61" spans="1:33" x14ac:dyDescent="0.25">
      <c r="A61" s="2"/>
      <c r="B61" s="84"/>
      <c r="C61" s="84"/>
      <c r="D61" s="84"/>
      <c r="E61" s="84"/>
      <c r="F61" s="84"/>
      <c r="G61" s="84"/>
      <c r="H61" s="84"/>
      <c r="I61" s="84"/>
      <c r="J61" s="84"/>
      <c r="K61" s="84"/>
      <c r="L61" s="84"/>
      <c r="M61" s="2"/>
      <c r="N61" s="2"/>
      <c r="O61" s="2"/>
      <c r="P61" s="2"/>
      <c r="Q61" s="2"/>
      <c r="R61" s="2"/>
      <c r="S61" s="2"/>
      <c r="T61" s="2"/>
      <c r="U61" s="2"/>
      <c r="V61" s="2"/>
      <c r="W61" s="2"/>
      <c r="X61" s="2"/>
      <c r="Y61" s="2"/>
      <c r="Z61" s="2"/>
      <c r="AA61" s="2"/>
      <c r="AB61" s="2"/>
      <c r="AC61" s="2"/>
      <c r="AD61" s="2"/>
      <c r="AE61" s="2"/>
      <c r="AF61" s="2"/>
      <c r="AG61" s="2"/>
    </row>
    <row r="62" spans="1:33" x14ac:dyDescent="0.25">
      <c r="A62" s="2"/>
      <c r="B62" s="84"/>
      <c r="C62" s="84"/>
      <c r="D62" s="84"/>
      <c r="E62" s="84"/>
      <c r="F62" s="84"/>
      <c r="G62" s="84"/>
      <c r="H62" s="84"/>
      <c r="I62" s="84"/>
      <c r="J62" s="84"/>
      <c r="K62" s="84"/>
      <c r="L62" s="84"/>
      <c r="M62" s="2"/>
      <c r="N62" s="2"/>
      <c r="O62" s="2"/>
      <c r="P62" s="2"/>
      <c r="Q62" s="2"/>
      <c r="R62" s="2"/>
      <c r="S62" s="2"/>
      <c r="T62" s="2"/>
      <c r="U62" s="2"/>
      <c r="V62" s="2"/>
      <c r="W62" s="2"/>
      <c r="X62" s="2"/>
      <c r="Y62" s="2"/>
      <c r="Z62" s="2"/>
      <c r="AA62" s="2"/>
      <c r="AB62" s="2"/>
      <c r="AC62" s="2"/>
      <c r="AD62" s="2"/>
      <c r="AE62" s="2"/>
      <c r="AF62" s="2"/>
      <c r="AG62" s="2"/>
    </row>
    <row r="63" spans="1:33" x14ac:dyDescent="0.25">
      <c r="A63" s="2"/>
      <c r="B63" s="84"/>
      <c r="C63" s="84"/>
      <c r="D63" s="84"/>
      <c r="E63" s="84"/>
      <c r="F63" s="84"/>
      <c r="G63" s="84"/>
      <c r="H63" s="84"/>
      <c r="I63" s="84"/>
      <c r="J63" s="84"/>
      <c r="K63" s="84"/>
      <c r="L63" s="84"/>
      <c r="M63" s="2"/>
      <c r="N63" s="2"/>
      <c r="O63" s="2"/>
      <c r="P63" s="2"/>
      <c r="Q63" s="2"/>
      <c r="R63" s="2"/>
      <c r="S63" s="2"/>
      <c r="T63" s="2"/>
      <c r="U63" s="2"/>
      <c r="V63" s="2"/>
      <c r="W63" s="2"/>
      <c r="X63" s="2"/>
      <c r="Y63" s="2"/>
      <c r="Z63" s="2"/>
      <c r="AA63" s="2"/>
      <c r="AB63" s="2"/>
      <c r="AC63" s="2"/>
      <c r="AD63" s="2"/>
      <c r="AE63" s="2"/>
      <c r="AF63" s="2"/>
      <c r="AG63" s="2"/>
    </row>
    <row r="64" spans="1:33" x14ac:dyDescent="0.25">
      <c r="A64" s="2"/>
      <c r="B64" s="5"/>
      <c r="C64" s="5"/>
      <c r="D64" s="5"/>
      <c r="E64" s="5"/>
      <c r="F64" s="5"/>
      <c r="G64" s="5"/>
      <c r="H64" s="5"/>
      <c r="I64" s="5"/>
      <c r="J64" s="5"/>
      <c r="K64" s="5"/>
      <c r="L64" s="5"/>
      <c r="M64" s="2"/>
      <c r="N64" s="2"/>
      <c r="O64" s="2"/>
      <c r="P64" s="2"/>
      <c r="Q64" s="2"/>
      <c r="R64" s="2"/>
      <c r="S64" s="2"/>
      <c r="T64" s="2"/>
      <c r="U64" s="2"/>
      <c r="V64" s="2"/>
      <c r="W64" s="2"/>
      <c r="X64" s="2"/>
      <c r="Y64" s="2"/>
      <c r="Z64" s="2"/>
      <c r="AA64" s="2"/>
      <c r="AB64" s="2"/>
      <c r="AC64" s="2"/>
      <c r="AD64" s="2"/>
      <c r="AE64" s="2"/>
      <c r="AF64" s="2"/>
      <c r="AG64" s="2"/>
    </row>
    <row r="65" spans="1:33" ht="15.75" x14ac:dyDescent="0.25">
      <c r="A65" s="2"/>
      <c r="B65" s="38" t="s">
        <v>1</v>
      </c>
      <c r="C65" s="5"/>
      <c r="D65" s="5"/>
      <c r="E65" s="5"/>
      <c r="F65" s="5"/>
      <c r="G65" s="5"/>
      <c r="H65" s="5"/>
      <c r="I65" s="5"/>
      <c r="J65" s="5"/>
      <c r="K65" s="5"/>
      <c r="L65" s="5"/>
      <c r="M65" s="2"/>
      <c r="N65" s="2"/>
      <c r="O65" s="2"/>
      <c r="P65" s="2"/>
      <c r="Q65" s="2"/>
      <c r="R65" s="2"/>
      <c r="S65" s="2"/>
      <c r="T65" s="2"/>
      <c r="U65" s="2"/>
      <c r="V65" s="2"/>
      <c r="W65" s="2"/>
      <c r="X65" s="2"/>
      <c r="Y65" s="2"/>
      <c r="Z65" s="2"/>
      <c r="AA65" s="2"/>
      <c r="AB65" s="2"/>
      <c r="AC65" s="2"/>
      <c r="AD65" s="2"/>
      <c r="AE65" s="2"/>
      <c r="AF65" s="2"/>
      <c r="AG65" s="2"/>
    </row>
    <row r="66" spans="1:33" ht="16.5" customHeight="1" x14ac:dyDescent="0.25">
      <c r="A66" s="2"/>
      <c r="B66" s="5" t="s">
        <v>3</v>
      </c>
      <c r="C66" s="5"/>
      <c r="D66" s="5"/>
      <c r="E66" s="5"/>
      <c r="F66" s="5"/>
      <c r="G66" s="5"/>
      <c r="H66" s="5"/>
      <c r="I66" s="5"/>
      <c r="J66" s="5"/>
      <c r="K66" s="5"/>
      <c r="L66" s="5"/>
      <c r="M66" s="2"/>
      <c r="N66" s="2"/>
      <c r="O66" s="2"/>
      <c r="P66" s="2"/>
      <c r="Q66" s="2"/>
      <c r="R66" s="2"/>
      <c r="S66" s="2"/>
      <c r="T66" s="2"/>
      <c r="U66" s="2"/>
      <c r="V66" s="2"/>
      <c r="W66" s="2"/>
      <c r="X66" s="2"/>
      <c r="Y66" s="2"/>
      <c r="Z66" s="2"/>
      <c r="AA66" s="2"/>
      <c r="AB66" s="2"/>
      <c r="AC66" s="2"/>
      <c r="AD66" s="2"/>
      <c r="AE66" s="2"/>
      <c r="AF66" s="2"/>
      <c r="AG66" s="2"/>
    </row>
    <row r="67" spans="1:33" x14ac:dyDescent="0.25">
      <c r="A67" s="2"/>
      <c r="B67" s="5" t="s">
        <v>38</v>
      </c>
      <c r="C67" s="5"/>
      <c r="D67" s="5"/>
      <c r="E67" s="5"/>
      <c r="F67" s="5"/>
      <c r="G67" s="5"/>
      <c r="H67" s="5"/>
      <c r="I67" s="5"/>
      <c r="J67" s="5"/>
      <c r="K67" s="5"/>
      <c r="L67" s="5"/>
      <c r="M67" s="2"/>
      <c r="N67" s="2"/>
      <c r="O67" s="2"/>
      <c r="P67" s="2"/>
      <c r="Q67" s="2"/>
      <c r="R67" s="2"/>
      <c r="S67" s="2"/>
      <c r="T67" s="2"/>
      <c r="U67" s="2"/>
      <c r="V67" s="2"/>
      <c r="W67" s="2"/>
      <c r="X67" s="2"/>
      <c r="Y67" s="2"/>
      <c r="Z67" s="2"/>
      <c r="AA67" s="2"/>
      <c r="AB67" s="2"/>
      <c r="AC67" s="2"/>
      <c r="AD67" s="2"/>
      <c r="AE67" s="2"/>
      <c r="AF67" s="2"/>
      <c r="AG67" s="2"/>
    </row>
    <row r="68" spans="1:33" x14ac:dyDescent="0.25">
      <c r="A68" s="2"/>
      <c r="B68" s="5" t="s">
        <v>39</v>
      </c>
      <c r="C68" s="5"/>
      <c r="D68" s="5"/>
      <c r="E68" s="5"/>
      <c r="F68" s="5"/>
      <c r="G68" s="5"/>
      <c r="H68" s="5"/>
      <c r="I68" s="5"/>
      <c r="J68" s="5"/>
      <c r="K68" s="5"/>
      <c r="L68" s="5"/>
      <c r="M68" s="2"/>
      <c r="N68" s="2"/>
      <c r="O68" s="2"/>
      <c r="P68" s="2"/>
      <c r="Q68" s="2"/>
      <c r="R68" s="2"/>
      <c r="S68" s="2"/>
      <c r="T68" s="2"/>
      <c r="U68" s="2"/>
      <c r="V68" s="2"/>
      <c r="W68" s="2"/>
      <c r="X68" s="2"/>
      <c r="Y68" s="2"/>
      <c r="Z68" s="2"/>
      <c r="AA68" s="2"/>
      <c r="AB68" s="2"/>
      <c r="AC68" s="2"/>
      <c r="AD68" s="2"/>
      <c r="AE68" s="2"/>
      <c r="AF68" s="2"/>
      <c r="AG68" s="2"/>
    </row>
    <row r="69" spans="1:33" x14ac:dyDescent="0.25">
      <c r="A69" s="2"/>
      <c r="B69" s="5" t="s">
        <v>40</v>
      </c>
      <c r="C69" s="5"/>
      <c r="D69" s="5"/>
      <c r="E69" s="5"/>
      <c r="F69" s="5"/>
      <c r="G69" s="5"/>
      <c r="H69" s="5"/>
      <c r="I69" s="5"/>
      <c r="J69" s="5"/>
      <c r="K69" s="5"/>
      <c r="L69" s="5"/>
      <c r="M69" s="2"/>
      <c r="N69" s="2"/>
      <c r="O69" s="2"/>
      <c r="P69" s="2"/>
      <c r="Q69" s="2"/>
      <c r="R69" s="2"/>
      <c r="S69" s="2"/>
      <c r="T69" s="2"/>
      <c r="U69" s="2"/>
      <c r="V69" s="2"/>
      <c r="W69" s="2"/>
      <c r="X69" s="2"/>
      <c r="Y69" s="2"/>
      <c r="Z69" s="2"/>
      <c r="AA69" s="2"/>
      <c r="AB69" s="2"/>
      <c r="AC69" s="2"/>
      <c r="AD69" s="2"/>
      <c r="AE69" s="2"/>
      <c r="AF69" s="2"/>
      <c r="AG69" s="2"/>
    </row>
    <row r="70" spans="1:33" x14ac:dyDescent="0.25">
      <c r="A70" s="2"/>
      <c r="B70" s="5"/>
      <c r="C70" s="5"/>
      <c r="D70" s="5"/>
      <c r="E70" s="5"/>
      <c r="F70" s="5"/>
      <c r="G70" s="5"/>
      <c r="H70" s="5"/>
      <c r="I70" s="5"/>
      <c r="J70" s="5"/>
      <c r="K70" s="5"/>
      <c r="L70" s="5"/>
      <c r="M70" s="2"/>
      <c r="N70" s="2"/>
      <c r="O70" s="2"/>
      <c r="P70" s="2"/>
      <c r="Q70" s="2"/>
      <c r="R70" s="2"/>
      <c r="S70" s="2"/>
      <c r="T70" s="2"/>
      <c r="U70" s="2"/>
      <c r="V70" s="2"/>
      <c r="W70" s="2"/>
      <c r="X70" s="2"/>
      <c r="Y70" s="2"/>
      <c r="Z70" s="2"/>
      <c r="AA70" s="2"/>
      <c r="AB70" s="2"/>
      <c r="AC70" s="2"/>
      <c r="AD70" s="2"/>
      <c r="AE70" s="2"/>
      <c r="AF70" s="2"/>
      <c r="AG70" s="2"/>
    </row>
    <row r="71" spans="1:33" x14ac:dyDescent="0.25">
      <c r="A71" s="2"/>
      <c r="B71" s="5"/>
      <c r="C71" s="5"/>
      <c r="D71" s="5"/>
      <c r="E71" s="5"/>
      <c r="F71" s="5"/>
      <c r="G71" s="5"/>
      <c r="H71" s="5"/>
      <c r="I71" s="5"/>
      <c r="J71" s="5"/>
      <c r="K71" s="5"/>
      <c r="L71" s="5"/>
      <c r="M71" s="2"/>
      <c r="N71" s="2"/>
      <c r="O71" s="2"/>
      <c r="P71" s="2"/>
      <c r="Q71" s="2"/>
      <c r="R71" s="2"/>
      <c r="S71" s="2"/>
      <c r="T71" s="2"/>
      <c r="U71" s="2"/>
      <c r="V71" s="2"/>
      <c r="W71" s="2"/>
      <c r="X71" s="2"/>
      <c r="Y71" s="2"/>
      <c r="Z71" s="2"/>
      <c r="AA71" s="2"/>
      <c r="AB71" s="2"/>
      <c r="AC71" s="2"/>
      <c r="AD71" s="2"/>
      <c r="AE71" s="2"/>
      <c r="AF71" s="2"/>
      <c r="AG71" s="2"/>
    </row>
    <row r="72" spans="1:33" ht="15.75" x14ac:dyDescent="0.25">
      <c r="A72" s="2"/>
      <c r="B72" s="38" t="s">
        <v>4</v>
      </c>
      <c r="C72" s="5"/>
      <c r="D72" s="5"/>
      <c r="E72" s="5"/>
      <c r="F72" s="5"/>
      <c r="G72" s="5"/>
      <c r="H72" s="5"/>
      <c r="I72" s="5"/>
      <c r="J72" s="5"/>
      <c r="K72" s="5"/>
      <c r="L72" s="5"/>
      <c r="M72" s="2"/>
      <c r="N72" s="2"/>
      <c r="O72" s="2"/>
      <c r="P72" s="2"/>
      <c r="Q72" s="2"/>
      <c r="R72" s="2"/>
      <c r="S72" s="2"/>
      <c r="T72" s="2"/>
      <c r="U72" s="2"/>
      <c r="V72" s="2"/>
      <c r="W72" s="2"/>
      <c r="X72" s="2"/>
      <c r="Y72" s="2"/>
      <c r="Z72" s="2"/>
      <c r="AA72" s="2"/>
      <c r="AB72" s="2"/>
      <c r="AC72" s="2"/>
      <c r="AD72" s="2"/>
      <c r="AE72" s="2"/>
      <c r="AF72" s="2"/>
      <c r="AG72" s="2"/>
    </row>
    <row r="73" spans="1:33" x14ac:dyDescent="0.25">
      <c r="A73" s="2"/>
      <c r="B73" s="5" t="s">
        <v>7</v>
      </c>
      <c r="C73" s="5"/>
      <c r="D73" s="5"/>
      <c r="E73" s="5"/>
      <c r="F73" s="5"/>
      <c r="G73" s="5"/>
      <c r="H73" s="5"/>
      <c r="I73" s="5"/>
      <c r="J73" s="5"/>
      <c r="K73" s="5"/>
      <c r="L73" s="5"/>
      <c r="M73" s="2"/>
      <c r="N73" s="2"/>
      <c r="O73" s="2"/>
      <c r="P73" s="2"/>
      <c r="Q73" s="2"/>
      <c r="R73" s="2"/>
      <c r="S73" s="2"/>
      <c r="T73" s="2"/>
      <c r="U73" s="2"/>
      <c r="V73" s="2"/>
      <c r="W73" s="2"/>
      <c r="X73" s="2"/>
      <c r="Y73" s="2"/>
      <c r="Z73" s="2"/>
      <c r="AA73" s="2"/>
      <c r="AB73" s="2"/>
      <c r="AC73" s="2"/>
      <c r="AD73" s="2"/>
      <c r="AE73" s="2"/>
      <c r="AF73" s="2"/>
      <c r="AG73" s="2"/>
    </row>
    <row r="74" spans="1:33" x14ac:dyDescent="0.25">
      <c r="A74" s="2"/>
      <c r="B74" s="5">
        <v>4</v>
      </c>
      <c r="C74" s="5"/>
      <c r="D74" s="5"/>
      <c r="E74" s="5"/>
      <c r="F74" s="5"/>
      <c r="G74" s="5"/>
      <c r="H74" s="5"/>
      <c r="I74" s="5"/>
      <c r="J74" s="5"/>
      <c r="K74" s="5"/>
      <c r="L74" s="5"/>
      <c r="M74" s="2"/>
      <c r="N74" s="2"/>
      <c r="O74" s="2"/>
      <c r="P74" s="2"/>
      <c r="Q74" s="2"/>
      <c r="R74" s="2"/>
      <c r="S74" s="2"/>
      <c r="T74" s="2"/>
      <c r="U74" s="2"/>
      <c r="V74" s="2"/>
      <c r="W74" s="2"/>
      <c r="X74" s="2"/>
      <c r="Y74" s="2"/>
      <c r="Z74" s="2"/>
      <c r="AA74" s="2"/>
      <c r="AB74" s="2"/>
      <c r="AC74" s="2"/>
      <c r="AD74" s="2"/>
      <c r="AE74" s="2"/>
      <c r="AF74" s="2"/>
      <c r="AG74" s="2"/>
    </row>
    <row r="75" spans="1:33" x14ac:dyDescent="0.25">
      <c r="A75" s="2"/>
      <c r="B75" s="5">
        <v>5</v>
      </c>
      <c r="C75" s="5"/>
      <c r="D75" s="5"/>
      <c r="E75" s="5"/>
      <c r="F75" s="5"/>
      <c r="G75" s="5"/>
      <c r="H75" s="5"/>
      <c r="I75" s="5"/>
      <c r="J75" s="5"/>
      <c r="K75" s="5"/>
      <c r="L75" s="5"/>
      <c r="M75" s="2"/>
      <c r="N75" s="2"/>
      <c r="O75" s="2"/>
      <c r="P75" s="2"/>
      <c r="Q75" s="2"/>
      <c r="R75" s="2"/>
      <c r="S75" s="2"/>
      <c r="T75" s="2"/>
      <c r="U75" s="2"/>
      <c r="V75" s="2"/>
      <c r="W75" s="2"/>
      <c r="X75" s="2"/>
      <c r="Y75" s="2"/>
      <c r="Z75" s="2"/>
      <c r="AA75" s="2"/>
      <c r="AB75" s="2"/>
      <c r="AC75" s="2"/>
      <c r="AD75" s="2"/>
      <c r="AE75" s="2"/>
      <c r="AF75" s="2"/>
      <c r="AG75" s="2"/>
    </row>
    <row r="76" spans="1:33" x14ac:dyDescent="0.25">
      <c r="A76" s="2"/>
      <c r="B76" s="5">
        <v>6</v>
      </c>
      <c r="C76" s="5"/>
      <c r="D76" s="5"/>
      <c r="E76" s="5"/>
      <c r="F76" s="5"/>
      <c r="G76" s="5"/>
      <c r="H76" s="5"/>
      <c r="I76" s="5"/>
      <c r="J76" s="5"/>
      <c r="K76" s="5"/>
      <c r="L76" s="5"/>
      <c r="M76" s="2"/>
      <c r="N76" s="2"/>
      <c r="O76" s="2"/>
      <c r="P76" s="2"/>
      <c r="Q76" s="2"/>
      <c r="R76" s="2"/>
      <c r="S76" s="2"/>
      <c r="T76" s="2"/>
      <c r="U76" s="2"/>
      <c r="V76" s="2"/>
      <c r="W76" s="2"/>
      <c r="X76" s="2"/>
      <c r="Y76" s="2"/>
      <c r="Z76" s="2"/>
      <c r="AA76" s="2"/>
      <c r="AB76" s="2"/>
      <c r="AC76" s="2"/>
      <c r="AD76" s="2"/>
      <c r="AE76" s="2"/>
      <c r="AF76" s="2"/>
      <c r="AG76" s="2"/>
    </row>
    <row r="77" spans="1:33" x14ac:dyDescent="0.25">
      <c r="A77" s="2"/>
      <c r="B77" s="5">
        <v>7</v>
      </c>
      <c r="C77" s="5"/>
      <c r="D77" s="5"/>
      <c r="E77" s="5"/>
      <c r="F77" s="5"/>
      <c r="G77" s="5"/>
      <c r="H77" s="5"/>
      <c r="I77" s="5"/>
      <c r="J77" s="5"/>
      <c r="K77" s="5"/>
      <c r="L77" s="5"/>
      <c r="M77" s="2"/>
      <c r="N77" s="2"/>
      <c r="O77" s="2"/>
      <c r="P77" s="2"/>
      <c r="Q77" s="2"/>
      <c r="R77" s="2"/>
      <c r="S77" s="2"/>
      <c r="T77" s="2"/>
      <c r="U77" s="2"/>
      <c r="V77" s="2"/>
      <c r="W77" s="2"/>
      <c r="X77" s="2"/>
      <c r="Y77" s="2"/>
      <c r="Z77" s="2"/>
      <c r="AA77" s="2"/>
      <c r="AB77" s="2"/>
      <c r="AC77" s="2"/>
      <c r="AD77" s="2"/>
      <c r="AE77" s="2"/>
      <c r="AF77" s="2"/>
      <c r="AG77" s="2"/>
    </row>
    <row r="78" spans="1:3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1:33"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1:33"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33"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33"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1:33"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1:33"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33"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33"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33"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33"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1:33"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1:33"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1:33"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1:33"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1:33"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1:33"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1:33"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1:33"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1:33"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1:33"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1:33"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1:33"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1:33"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1:33"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1:33"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1:33"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1:33"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1:33"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1:33"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1:33"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1:33"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1:33"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1:33"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1:33"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1:33"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1:33"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1:33"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1:33"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1:33"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1:33"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1:33"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1:33"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1:33"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1:33"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1:33"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1:33"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1:33"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1:33"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1:33"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1:33"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1:33"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1:33"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1:33"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1:33"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1:33"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1:33"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1:33"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1:33"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1:33"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1:33"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1:33"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1:33"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1:33"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1:33"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1:33"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1:33"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1:33"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1:33"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1:33"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1:33"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1:33"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1:33"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spans="1:33"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spans="1:33"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spans="1:33"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spans="1:33"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spans="1:33"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spans="1:33"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spans="1:33"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spans="1:33"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spans="1:33"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spans="1:33"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spans="1:33"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spans="1:33"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spans="1:33"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spans="1:33"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row r="223" spans="1:33"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row r="224" spans="1:33"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row>
    <row r="225" spans="1:33"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row>
    <row r="226" spans="1:33"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row>
    <row r="227" spans="1:33"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row>
    <row r="228" spans="1:33"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row>
    <row r="229" spans="1:33"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row>
    <row r="230" spans="1:33"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row>
    <row r="231" spans="1:33"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row>
    <row r="232" spans="1:33"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row>
    <row r="233" spans="1:33"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row>
    <row r="234" spans="1:33"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row>
    <row r="235" spans="1:33"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row>
    <row r="236" spans="1:33"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row>
    <row r="237" spans="1:33"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row>
    <row r="238" spans="1:33"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row>
    <row r="239" spans="1:33"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row>
    <row r="240" spans="1:33"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row>
    <row r="241" spans="1:33"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row>
    <row r="242" spans="1:33"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row>
    <row r="243" spans="1:33"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row>
    <row r="244" spans="1:33"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row>
    <row r="245" spans="1:33"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row>
    <row r="246" spans="1:33"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row>
    <row r="247" spans="1:33"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row>
    <row r="248" spans="1:33"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row>
    <row r="249" spans="1:33"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row>
    <row r="250" spans="1:33"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row>
    <row r="251" spans="1:33"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row>
    <row r="252" spans="1:33"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row>
    <row r="253" spans="1:33"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row>
    <row r="254" spans="1:33"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row>
    <row r="255" spans="1:33"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row>
    <row r="256" spans="1:33"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row>
    <row r="257" spans="1:33"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row>
    <row r="258" spans="1:33"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row>
    <row r="259" spans="1:33"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row>
    <row r="260" spans="1:33"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row>
    <row r="261" spans="1:33"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row>
    <row r="262" spans="1:33"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row>
    <row r="263" spans="1:33"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row>
    <row r="264" spans="1:33"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row>
    <row r="265" spans="1:33"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row>
    <row r="266" spans="1:33"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row>
    <row r="267" spans="1:33"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row>
    <row r="268" spans="1:33"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row>
    <row r="269" spans="1:33"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row>
    <row r="270" spans="1:33"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row>
    <row r="271" spans="1:33"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row>
    <row r="272" spans="1:33"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row>
    <row r="273" spans="1:33"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row>
    <row r="274" spans="1:33"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row>
    <row r="275" spans="1:33"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row>
    <row r="276" spans="1:33"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row>
    <row r="277" spans="1:33"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row>
    <row r="278" spans="1:33"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row>
    <row r="279" spans="1:33"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row>
    <row r="280" spans="1:33"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row>
    <row r="281" spans="1:33"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row>
    <row r="282" spans="1:33"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row>
    <row r="283" spans="1:33"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row>
    <row r="284" spans="1:33"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row>
    <row r="285" spans="1:33"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row>
    <row r="286" spans="1:33"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row>
    <row r="287" spans="1:33"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row>
    <row r="288" spans="1:33"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row>
    <row r="289" spans="1:33"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row>
    <row r="290" spans="1:33"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row>
    <row r="291" spans="1:33"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row>
    <row r="292" spans="1:33"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row>
    <row r="293" spans="1:33"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row>
    <row r="294" spans="1:33"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row>
    <row r="295" spans="1:33"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row>
    <row r="296" spans="1:33"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row>
    <row r="297" spans="1:33"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row>
    <row r="298" spans="1:33"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row>
    <row r="299" spans="1:33"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row>
    <row r="300" spans="1:33"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row>
    <row r="301" spans="1:33"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row>
    <row r="302" spans="1:33"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row>
    <row r="303" spans="1:33"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row>
    <row r="304" spans="1:33"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row>
    <row r="305" spans="1:33"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row>
    <row r="306" spans="1:33"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row>
    <row r="307" spans="1:33"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row>
    <row r="308" spans="1:33"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row>
    <row r="309" spans="1:33"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row>
    <row r="310" spans="1:33"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row>
    <row r="311" spans="1:33"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row>
    <row r="312" spans="1:33"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row>
    <row r="313" spans="1:33"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row>
    <row r="314" spans="1:33"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row>
    <row r="315" spans="1:33"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row>
    <row r="316" spans="1:33"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row>
    <row r="317" spans="1:33"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row>
    <row r="318" spans="1:33"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row>
    <row r="319" spans="1:33"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row>
    <row r="320" spans="1:33"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row>
    <row r="321" spans="1:33"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row>
    <row r="322" spans="1:33"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row>
    <row r="323" spans="1:33"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row>
    <row r="324" spans="1:33"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row>
    <row r="325" spans="1:33"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row>
    <row r="326" spans="1:33"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row>
    <row r="327" spans="1:33"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row>
    <row r="328" spans="1:33"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row>
    <row r="329" spans="1:33"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row>
    <row r="330" spans="1:33"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row>
    <row r="331" spans="1:33"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row>
    <row r="332" spans="1:33"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row>
    <row r="333" spans="1:33"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row>
    <row r="334" spans="1:33"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row>
    <row r="335" spans="1:33"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row>
    <row r="336" spans="1:33"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row>
    <row r="337" spans="1:33"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row>
    <row r="338" spans="1:33"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row>
    <row r="339" spans="1:33"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row>
    <row r="340" spans="1:33"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row>
    <row r="341" spans="1:33"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row>
    <row r="342" spans="1:33"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row>
    <row r="343" spans="1:33"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row>
    <row r="344" spans="1:33"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row>
    <row r="345" spans="1:33"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row>
    <row r="346" spans="1:33"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row>
    <row r="347" spans="1:33"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row>
    <row r="348" spans="1:33"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row>
    <row r="349" spans="1:33"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row>
  </sheetData>
  <sheetProtection algorithmName="SHA-512" hashValue="5Ddjk4oFr0UNGJ7tRadqzhsK8yDMCEOuSU9dRK1ta2IZto5jfZO1O+U+ajcmyawr1S4/UJs8b4gFcBbJP3ZoKQ==" saltValue="jXrMT106y8B9S179ed6vMw==" spinCount="100000" sheet="1" objects="1" scenarios="1"/>
  <mergeCells count="15">
    <mergeCell ref="B17:L23"/>
    <mergeCell ref="B24:L24"/>
    <mergeCell ref="E2:L3"/>
    <mergeCell ref="B56:L63"/>
    <mergeCell ref="B37:L45"/>
    <mergeCell ref="B48:L53"/>
    <mergeCell ref="B27:L27"/>
    <mergeCell ref="B30:L30"/>
    <mergeCell ref="B31:L32"/>
    <mergeCell ref="B33:L34"/>
    <mergeCell ref="B28:L29"/>
    <mergeCell ref="E4:L5"/>
    <mergeCell ref="E6:L11"/>
    <mergeCell ref="E12:L13"/>
    <mergeCell ref="E14:L14"/>
  </mergeCells>
  <hyperlinks>
    <hyperlink ref="E14" r:id="rId1" xr:uid="{F2C2538D-D249-4A5A-B168-6B1637DB9F9C}"/>
    <hyperlink ref="B24" r:id="rId2" xr:uid="{D6B00404-BCF8-4A3C-A33C-F2E5CA92A1A8}"/>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AC6E-B93E-4044-9626-0A7D439958FE}">
  <dimension ref="B2:J15"/>
  <sheetViews>
    <sheetView topLeftCell="A10" workbookViewId="0"/>
  </sheetViews>
  <sheetFormatPr defaultRowHeight="15" x14ac:dyDescent="0.25"/>
  <cols>
    <col min="1" max="1" width="3.42578125" customWidth="1"/>
    <col min="10" max="10" width="10.5703125" customWidth="1"/>
    <col min="11" max="11" width="9.140625" customWidth="1"/>
  </cols>
  <sheetData>
    <row r="2" spans="2:10" ht="27" customHeight="1" x14ac:dyDescent="0.25">
      <c r="B2" s="92" t="str">
        <f>Master!H2</f>
        <v>Design Work Unit (WU)</v>
      </c>
      <c r="C2" s="92"/>
      <c r="D2" s="92"/>
      <c r="E2" s="92"/>
      <c r="F2" s="92"/>
      <c r="G2" s="92"/>
      <c r="H2" s="92"/>
      <c r="I2" s="92"/>
      <c r="J2" s="92"/>
    </row>
    <row r="4" spans="2:10" ht="18.75" x14ac:dyDescent="0.25">
      <c r="D4" s="56" t="s">
        <v>69</v>
      </c>
      <c r="E4" s="93">
        <f>Master!H14</f>
        <v>45529</v>
      </c>
      <c r="F4" s="93"/>
    </row>
    <row r="6" spans="2:10" s="42" customFormat="1" ht="19.5" customHeight="1" x14ac:dyDescent="0.25">
      <c r="B6" s="42" t="s">
        <v>31</v>
      </c>
      <c r="E6" s="89" t="str">
        <f>Master!F17</f>
        <v>26 Weeks</v>
      </c>
      <c r="F6" s="89"/>
    </row>
    <row r="7" spans="2:10" s="42" customFormat="1" ht="19.5" customHeight="1" x14ac:dyDescent="0.25">
      <c r="B7" s="42" t="s">
        <v>32</v>
      </c>
      <c r="E7" s="89" t="str">
        <f>Master!F19</f>
        <v>13 Weeks</v>
      </c>
      <c r="F7" s="89"/>
    </row>
    <row r="8" spans="2:10" s="42" customFormat="1" ht="19.5" customHeight="1" x14ac:dyDescent="0.25">
      <c r="B8" s="42" t="s">
        <v>33</v>
      </c>
      <c r="E8" s="89" t="str">
        <f ca="1">Master!F21</f>
        <v>10 Weeks</v>
      </c>
      <c r="F8" s="89"/>
    </row>
    <row r="9" spans="2:10" s="42" customFormat="1" ht="19.5" customHeight="1" x14ac:dyDescent="0.25">
      <c r="B9" s="42" t="s">
        <v>34</v>
      </c>
      <c r="E9" s="89" t="str">
        <f ca="1">Master!F23</f>
        <v>-3 Weeks</v>
      </c>
      <c r="F9" s="89"/>
      <c r="G9" s="89" t="str">
        <f ca="1">Master!H23</f>
        <v>( -15 Working Days )</v>
      </c>
      <c r="H9" s="89"/>
      <c r="I9" s="89"/>
    </row>
    <row r="10" spans="2:10" s="42" customFormat="1" ht="19.5" customHeight="1" x14ac:dyDescent="0.25">
      <c r="B10" s="42" t="s">
        <v>35</v>
      </c>
      <c r="E10" s="94">
        <f ca="1">Master!F25</f>
        <v>0.76923076923076927</v>
      </c>
      <c r="F10" s="94"/>
    </row>
    <row r="11" spans="2:10" s="42" customFormat="1" ht="19.5" customHeight="1" x14ac:dyDescent="0.25">
      <c r="B11" s="42" t="s">
        <v>36</v>
      </c>
      <c r="E11" s="89" t="str">
        <f ca="1">Master!F27</f>
        <v>33.8 Weeks</v>
      </c>
      <c r="F11" s="89"/>
    </row>
    <row r="12" spans="2:10" s="42" customFormat="1" ht="19.5" customHeight="1" x14ac:dyDescent="0.25">
      <c r="B12" s="42" t="s">
        <v>37</v>
      </c>
      <c r="E12" s="89" t="str">
        <f ca="1">Master!F29</f>
        <v>-7.8 Weeks</v>
      </c>
      <c r="F12" s="89"/>
      <c r="G12" s="89" t="str">
        <f ca="1">Master!H29</f>
        <v>( -54.6 Calendar Days )</v>
      </c>
      <c r="H12" s="89"/>
      <c r="I12" s="89"/>
    </row>
    <row r="13" spans="2:10" s="42" customFormat="1" ht="19.5" customHeight="1" x14ac:dyDescent="0.25">
      <c r="B13" s="58" t="s">
        <v>41</v>
      </c>
      <c r="C13" s="58"/>
      <c r="D13" s="58"/>
      <c r="E13" s="91">
        <f ca="1">Master!F31</f>
        <v>45675.6</v>
      </c>
      <c r="F13" s="91"/>
    </row>
    <row r="14" spans="2:10" s="42" customFormat="1" ht="19.5" customHeight="1" x14ac:dyDescent="0.25">
      <c r="B14" s="57" t="s">
        <v>68</v>
      </c>
    </row>
    <row r="15" spans="2:10" ht="7.5" customHeight="1" x14ac:dyDescent="0.25"/>
  </sheetData>
  <sheetProtection algorithmName="SHA-512" hashValue="FE5h8qFOA2G5nzkVjgI955NwyN0/O6yCSMCPhJxwlko6whIx1kw4ssxDjFgstqoQHYMlT85UzrS/mAu7jVex1A==" saltValue="5XFnPBhYjDR1zb0Gk1gSSg==" spinCount="100000" sheet="1" objects="1" scenarios="1"/>
  <mergeCells count="12">
    <mergeCell ref="E13:F13"/>
    <mergeCell ref="B2:J2"/>
    <mergeCell ref="E4:F4"/>
    <mergeCell ref="E6:F6"/>
    <mergeCell ref="E7:F7"/>
    <mergeCell ref="E8:F8"/>
    <mergeCell ref="G9:I9"/>
    <mergeCell ref="G12:I12"/>
    <mergeCell ref="E9:F9"/>
    <mergeCell ref="E10:F10"/>
    <mergeCell ref="E11:F11"/>
    <mergeCell ref="E12:F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Master</vt:lpstr>
      <vt:lpstr>WA</vt:lpstr>
      <vt:lpstr>WP</vt:lpstr>
      <vt:lpstr>Instructions</vt: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Mosaic</dc:creator>
  <cp:lastModifiedBy>Patrick Weaver</cp:lastModifiedBy>
  <cp:lastPrinted>2023-05-25T01:55:30Z</cp:lastPrinted>
  <dcterms:created xsi:type="dcterms:W3CDTF">2015-06-05T18:17:20Z</dcterms:created>
  <dcterms:modified xsi:type="dcterms:W3CDTF">2024-05-26T06:15:51Z</dcterms:modified>
</cp:coreProperties>
</file>